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ringtonK\Documents\RFP's\2017-2018 RFP's\Electronic Copies 2017-2018\"/>
    </mc:Choice>
  </mc:AlternateContent>
  <bookViews>
    <workbookView xWindow="0" yWindow="0" windowWidth="15300" windowHeight="12510" tabRatio="787"/>
  </bookViews>
  <sheets>
    <sheet name="A1" sheetId="1" r:id="rId1"/>
    <sheet name="A2" sheetId="4" r:id="rId2"/>
    <sheet name="A3" sheetId="5" r:id="rId3"/>
    <sheet name="A4" sheetId="6" r:id="rId4"/>
    <sheet name="A5" sheetId="7" r:id="rId5"/>
    <sheet name="A6" sheetId="8" r:id="rId6"/>
    <sheet name="A7" sheetId="9" r:id="rId7"/>
    <sheet name="A8" sheetId="10" r:id="rId8"/>
    <sheet name="A9" sheetId="11" r:id="rId9"/>
    <sheet name="A10" sheetId="12" r:id="rId10"/>
    <sheet name="A11" sheetId="13" r:id="rId11"/>
    <sheet name="A12" sheetId="14" r:id="rId12"/>
    <sheet name="A13" sheetId="15" r:id="rId13"/>
    <sheet name="Summary" sheetId="2" r:id="rId14"/>
    <sheet name="Point Calculator" sheetId="3" r:id="rId15"/>
  </sheets>
  <calcPr calcId="162913"/>
</workbook>
</file>

<file path=xl/calcChain.xml><?xml version="1.0" encoding="utf-8"?>
<calcChain xmlns="http://schemas.openxmlformats.org/spreadsheetml/2006/main">
  <c r="E7" i="3" l="1"/>
  <c r="E11" i="3"/>
  <c r="B7" i="3"/>
  <c r="K3" i="3"/>
  <c r="B15" i="3" s="1"/>
  <c r="E15" i="3" s="1"/>
  <c r="F35" i="2"/>
  <c r="F34" i="2"/>
  <c r="F33" i="2"/>
  <c r="F32" i="2"/>
  <c r="F31" i="2"/>
  <c r="F30" i="2"/>
  <c r="F29" i="2"/>
  <c r="F28" i="2"/>
  <c r="F27" i="2"/>
  <c r="F26" i="2"/>
  <c r="F25" i="2"/>
  <c r="F24" i="2"/>
  <c r="E35" i="2"/>
  <c r="E34" i="2"/>
  <c r="E33" i="2"/>
  <c r="E32" i="2"/>
  <c r="E31" i="2"/>
  <c r="E30" i="2"/>
  <c r="E29" i="2"/>
  <c r="E28" i="2"/>
  <c r="E27" i="2"/>
  <c r="E26" i="2"/>
  <c r="E25" i="2"/>
  <c r="E24" i="2"/>
  <c r="D35" i="2"/>
  <c r="D34" i="2"/>
  <c r="D33" i="2"/>
  <c r="D32" i="2"/>
  <c r="D31" i="2"/>
  <c r="D30" i="2"/>
  <c r="D29" i="2"/>
  <c r="D28" i="2"/>
  <c r="D27" i="2"/>
  <c r="D26" i="2"/>
  <c r="D25" i="2"/>
  <c r="D24" i="2"/>
  <c r="E18" i="2"/>
  <c r="E17" i="2"/>
  <c r="E16" i="2"/>
  <c r="E15" i="2"/>
  <c r="E14" i="2"/>
  <c r="E13" i="2"/>
  <c r="E12" i="2"/>
  <c r="E11" i="2"/>
  <c r="E10" i="2"/>
  <c r="E9" i="2"/>
  <c r="E8" i="2"/>
  <c r="E7" i="2"/>
  <c r="D33" i="15"/>
  <c r="E23" i="15"/>
  <c r="D23" i="15"/>
  <c r="F21" i="15"/>
  <c r="F20" i="15"/>
  <c r="F19" i="15"/>
  <c r="F18" i="15"/>
  <c r="F17" i="15"/>
  <c r="F16" i="15"/>
  <c r="F23" i="15" s="1"/>
  <c r="F13" i="15"/>
  <c r="E13" i="15"/>
  <c r="D33" i="14"/>
  <c r="E23" i="14"/>
  <c r="D23" i="14"/>
  <c r="F21" i="14"/>
  <c r="F20" i="14"/>
  <c r="F19" i="14"/>
  <c r="F18" i="14"/>
  <c r="F17" i="14"/>
  <c r="F16" i="14"/>
  <c r="F23" i="14" s="1"/>
  <c r="F13" i="14"/>
  <c r="E13" i="14"/>
  <c r="D33" i="13"/>
  <c r="E23" i="13"/>
  <c r="D23" i="13"/>
  <c r="F21" i="13"/>
  <c r="F20" i="13"/>
  <c r="F19" i="13"/>
  <c r="F18" i="13"/>
  <c r="F17" i="13"/>
  <c r="F16" i="13"/>
  <c r="F23" i="13" s="1"/>
  <c r="F13" i="13"/>
  <c r="E13" i="13"/>
  <c r="D33" i="12"/>
  <c r="E23" i="12"/>
  <c r="D23" i="12"/>
  <c r="F21" i="12"/>
  <c r="F20" i="12"/>
  <c r="F19" i="12"/>
  <c r="F18" i="12"/>
  <c r="F17" i="12"/>
  <c r="F16" i="12"/>
  <c r="F23" i="12" s="1"/>
  <c r="F13" i="12"/>
  <c r="E13" i="12"/>
  <c r="D33" i="11"/>
  <c r="E23" i="11"/>
  <c r="D23" i="11"/>
  <c r="F21" i="11"/>
  <c r="F20" i="11"/>
  <c r="F19" i="11"/>
  <c r="F18" i="11"/>
  <c r="F17" i="11"/>
  <c r="F16" i="11"/>
  <c r="F23" i="11" s="1"/>
  <c r="F13" i="11"/>
  <c r="E13" i="11"/>
  <c r="D33" i="10"/>
  <c r="E23" i="10"/>
  <c r="D23" i="10"/>
  <c r="F21" i="10"/>
  <c r="F20" i="10"/>
  <c r="F19" i="10"/>
  <c r="F18" i="10"/>
  <c r="F17" i="10"/>
  <c r="F16" i="10"/>
  <c r="F23" i="10" s="1"/>
  <c r="F13" i="10"/>
  <c r="E13" i="10"/>
  <c r="D33" i="9"/>
  <c r="E23" i="9"/>
  <c r="D23" i="9"/>
  <c r="F21" i="9"/>
  <c r="F20" i="9"/>
  <c r="F19" i="9"/>
  <c r="F18" i="9"/>
  <c r="F17" i="9"/>
  <c r="F16" i="9"/>
  <c r="F23" i="9" s="1"/>
  <c r="F13" i="9"/>
  <c r="E13" i="9"/>
  <c r="D33" i="8"/>
  <c r="E23" i="8"/>
  <c r="D23" i="8"/>
  <c r="F21" i="8"/>
  <c r="F20" i="8"/>
  <c r="F19" i="8"/>
  <c r="F18" i="8"/>
  <c r="F17" i="8"/>
  <c r="F16" i="8"/>
  <c r="F23" i="8" s="1"/>
  <c r="F13" i="8"/>
  <c r="E13" i="8"/>
  <c r="D33" i="7"/>
  <c r="E23" i="7"/>
  <c r="D23" i="7"/>
  <c r="F21" i="7"/>
  <c r="F20" i="7"/>
  <c r="F19" i="7"/>
  <c r="F18" i="7"/>
  <c r="F17" i="7"/>
  <c r="F16" i="7"/>
  <c r="F23" i="7" s="1"/>
  <c r="F13" i="7"/>
  <c r="E13" i="7"/>
  <c r="D33" i="6"/>
  <c r="E23" i="6"/>
  <c r="D23" i="6"/>
  <c r="F21" i="6"/>
  <c r="F20" i="6"/>
  <c r="F19" i="6"/>
  <c r="F18" i="6"/>
  <c r="F17" i="6"/>
  <c r="F16" i="6"/>
  <c r="F23" i="6" s="1"/>
  <c r="F13" i="6"/>
  <c r="E13" i="6"/>
  <c r="D33" i="5"/>
  <c r="E23" i="5"/>
  <c r="D23" i="5"/>
  <c r="F21" i="5"/>
  <c r="F20" i="5"/>
  <c r="F19" i="5"/>
  <c r="F18" i="5"/>
  <c r="F17" i="5"/>
  <c r="F16" i="5"/>
  <c r="F23" i="5" s="1"/>
  <c r="F13" i="5"/>
  <c r="E13" i="5"/>
  <c r="D33" i="4"/>
  <c r="E23" i="4"/>
  <c r="D23" i="4"/>
  <c r="F21" i="4"/>
  <c r="F20" i="4"/>
  <c r="F19" i="4"/>
  <c r="F18" i="4"/>
  <c r="F17" i="4"/>
  <c r="F16" i="4"/>
  <c r="F23" i="4" s="1"/>
  <c r="F13" i="4"/>
  <c r="E13" i="4"/>
  <c r="D33" i="1" l="1"/>
  <c r="C52" i="2" l="1"/>
  <c r="C51" i="2"/>
  <c r="C50" i="2"/>
  <c r="C49" i="2"/>
  <c r="C48" i="2"/>
  <c r="C47" i="2"/>
  <c r="C46" i="2"/>
  <c r="C45" i="2"/>
  <c r="C44" i="2"/>
  <c r="C43" i="2"/>
  <c r="C42" i="2"/>
  <c r="C41" i="2"/>
  <c r="C40" i="2"/>
  <c r="C54" i="2" l="1"/>
  <c r="D18" i="2"/>
  <c r="D17" i="2"/>
  <c r="D16" i="2"/>
  <c r="D15" i="2"/>
  <c r="D14" i="2"/>
  <c r="D13" i="2"/>
  <c r="D12" i="2"/>
  <c r="D11" i="2"/>
  <c r="D10" i="2"/>
  <c r="D9" i="2"/>
  <c r="D8" i="2"/>
  <c r="D7" i="2"/>
  <c r="B21" i="3" l="1"/>
  <c r="B11" i="3" l="1"/>
  <c r="F13" i="1"/>
  <c r="E6" i="2" s="1"/>
  <c r="E20" i="2" s="1"/>
  <c r="E13" i="1"/>
  <c r="C15" i="3"/>
  <c r="D23" i="1"/>
  <c r="D23" i="2" s="1"/>
  <c r="E23" i="1"/>
  <c r="E23" i="2" s="1"/>
  <c r="D15" i="3" l="1"/>
  <c r="D21" i="3" s="1"/>
  <c r="D6" i="2"/>
  <c r="F17" i="1"/>
  <c r="F18" i="1"/>
  <c r="F19" i="1"/>
  <c r="F20" i="1"/>
  <c r="F21" i="1"/>
  <c r="F16" i="1"/>
  <c r="F23" i="1" l="1"/>
  <c r="F23" i="2" s="1"/>
  <c r="F37" i="2" s="1"/>
  <c r="C11" i="3" s="1"/>
  <c r="C7" i="3"/>
  <c r="D11" i="3" l="1"/>
  <c r="C21" i="3" s="1"/>
  <c r="D7" i="3"/>
  <c r="E21" i="3" s="1"/>
</calcChain>
</file>

<file path=xl/sharedStrings.xml><?xml version="1.0" encoding="utf-8"?>
<sst xmlns="http://schemas.openxmlformats.org/spreadsheetml/2006/main" count="890" uniqueCount="85">
  <si>
    <t>Model</t>
  </si>
  <si>
    <t>Monthly Lease Cost 60 months</t>
  </si>
  <si>
    <t xml:space="preserve"> </t>
  </si>
  <si>
    <t>Term</t>
  </si>
  <si>
    <t>Residual</t>
  </si>
  <si>
    <t>Exhibit A-1 Pricing Schedule using the depreciation and residual value table below</t>
  </si>
  <si>
    <t>16,000 Miles Per Year</t>
  </si>
  <si>
    <t>Residual All Terms</t>
  </si>
  <si>
    <t>Compact Sedan - Ex. Ford Focus or similar</t>
  </si>
  <si>
    <t>Depreciation/month</t>
  </si>
  <si>
    <t>Year</t>
  </si>
  <si>
    <t>Make</t>
  </si>
  <si>
    <t>Ford</t>
  </si>
  <si>
    <t>Chevrolet</t>
  </si>
  <si>
    <t>Dodge</t>
  </si>
  <si>
    <t>Toyota</t>
  </si>
  <si>
    <t>Honda</t>
  </si>
  <si>
    <t>Subaru</t>
  </si>
  <si>
    <t>Lease Type</t>
  </si>
  <si>
    <t>Interest Rate</t>
  </si>
  <si>
    <t>Estimated Wholesale Value at 60 mo term</t>
  </si>
  <si>
    <t>Book Value at 60 mo Term</t>
  </si>
  <si>
    <t>Purchase Price</t>
  </si>
  <si>
    <t>Total</t>
  </si>
  <si>
    <t>Net Book Gain/(Loss)</t>
  </si>
  <si>
    <t>Offeror:</t>
  </si>
  <si>
    <t>Class</t>
  </si>
  <si>
    <t>Compact Sedan</t>
  </si>
  <si>
    <t>Compact Hybrid Sedan</t>
  </si>
  <si>
    <t>Midsize Sedan</t>
  </si>
  <si>
    <t>Midsize Hybrid Sedan</t>
  </si>
  <si>
    <t>Midsize 4X4 SUV</t>
  </si>
  <si>
    <t>Midsize 4X4 Hybrid SUV</t>
  </si>
  <si>
    <t>Minivan</t>
  </si>
  <si>
    <t>Full Size Van</t>
  </si>
  <si>
    <t>Utility Van</t>
  </si>
  <si>
    <t>Full Size 4X2 Pick-up</t>
  </si>
  <si>
    <t>Mid Sized 4X2 Pick-up</t>
  </si>
  <si>
    <t>Mid Sized 4X4 Pick-up</t>
  </si>
  <si>
    <t>Full Size 4X4 Pick-up</t>
  </si>
  <si>
    <t>Sheet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</si>
  <si>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</si>
  <si>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</si>
  <si>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</si>
  <si>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</si>
  <si>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</si>
  <si>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</si>
  <si>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</si>
  <si>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</si>
  <si>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</si>
  <si>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</si>
  <si>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</si>
  <si>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</si>
  <si>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</si>
  <si>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Price</t>
  </si>
  <si>
    <t>Points Available for Cost</t>
  </si>
  <si>
    <t>Offerors</t>
  </si>
  <si>
    <t>Points Available</t>
  </si>
  <si>
    <t>Low Cost Option</t>
  </si>
  <si>
    <t>Vendor A</t>
  </si>
  <si>
    <t>Points Earned</t>
  </si>
  <si>
    <t>Points for Leasing - 60 mos</t>
  </si>
  <si>
    <t>points for Net Book Gain/(loss) - 60 mos</t>
  </si>
  <si>
    <t>Net Book Gain/(Loss) - 60 mos.</t>
  </si>
  <si>
    <t>Highest Gain</t>
  </si>
  <si>
    <t>Total Cost to Purchase</t>
  </si>
  <si>
    <t>Lowest Cost</t>
  </si>
  <si>
    <t>Total Purchase Cost Points</t>
  </si>
  <si>
    <t>Midsize Sedan - Ex. Ford Fusion or similar</t>
  </si>
  <si>
    <t>Midsize hybrid Sedan - Ex. Ford Fusion hybrid or similar</t>
  </si>
  <si>
    <t>Mid Size 4x4 SUV  - Ex. Ford Escape or similar</t>
  </si>
  <si>
    <t>Minivan - Ex. Dodge Caravan or similar</t>
  </si>
  <si>
    <t>Full Size Van - Ford E150 or similar or similar</t>
  </si>
  <si>
    <t>Utility Van - Ford Transit Connect or similar or similar</t>
  </si>
  <si>
    <t>Full Size 4x2 Pickup - F150 or similar or similar</t>
  </si>
  <si>
    <t>Mid Size 4x2 Pickup - Chevrolet Colorado or similar</t>
  </si>
  <si>
    <t>Mid Size 4x4 Pickup - Chevrolet Colorado or similar</t>
  </si>
  <si>
    <t>Full Size 4x4 Pickup - F150 or similar or similar</t>
  </si>
  <si>
    <t>Total Points Earned</t>
  </si>
  <si>
    <t>For empty offers on Model a 3 point deduction will occur.</t>
  </si>
  <si>
    <t>Open Ended</t>
  </si>
  <si>
    <t>For empty offers on Model a 5 point deduction will occur.</t>
  </si>
  <si>
    <t>For empty offers on Model a 2 point deduction will occur.</t>
  </si>
  <si>
    <t>Compact hybrid Sedan - Ex. Ford Focus hybrid or similar</t>
  </si>
  <si>
    <t>Mid Size hybrid 4x4 SUV  - Ex. Ford Escape hybrid or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</si>
</sst>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3" fillId="0" borderId="0" xfId="1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0" fontId="7" fillId="0" borderId="0" xfId="1" applyFont="1"/>
    <xf numFmtId="0" fontId="2" fillId="0" borderId="7" xfId="1" applyFont="1" applyBorder="1"/>
    <xf numFmtId="0" fontId="8" fillId="0" borderId="0" xfId="1" applyFont="1" applyBorder="1"/>
    <xf numFmtId="0" fontId="1" fillId="0" borderId="0" xfId="1" applyFont="1"/>
    <xf numFmtId="0" fontId="6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9" fontId="8" fillId="0" borderId="1" xfId="3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44" fontId="2" fillId="0" borderId="1" xfId="2" applyFont="1" applyBorder="1"/>
    <xf numFmtId="0" fontId="8" fillId="0" borderId="7" xfId="1" applyFont="1" applyBorder="1" applyAlignment="1">
      <alignment horizontal="center"/>
    </xf>
    <xf numFmtId="9" fontId="8" fillId="0" borderId="7" xfId="3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9" fontId="2" fillId="0" borderId="8" xfId="1" applyNumberFormat="1" applyFont="1" applyBorder="1" applyAlignment="1">
      <alignment horizontal="center"/>
    </xf>
    <xf numFmtId="44" fontId="2" fillId="0" borderId="8" xfId="2" applyFont="1" applyBorder="1" applyAlignment="1">
      <alignment horizontal="center"/>
    </xf>
    <xf numFmtId="9" fontId="0" fillId="0" borderId="0" xfId="0" applyNumberFormat="1"/>
    <xf numFmtId="0" fontId="0" fillId="0" borderId="0" xfId="0" applyBorder="1"/>
    <xf numFmtId="0" fontId="2" fillId="0" borderId="10" xfId="1" applyFont="1" applyBorder="1"/>
    <xf numFmtId="0" fontId="8" fillId="3" borderId="12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44" fontId="8" fillId="0" borderId="11" xfId="3" applyNumberFormat="1" applyFont="1" applyBorder="1" applyAlignment="1">
      <alignment horizontal="center"/>
    </xf>
    <xf numFmtId="44" fontId="2" fillId="0" borderId="0" xfId="2" applyFont="1" applyBorder="1"/>
    <xf numFmtId="0" fontId="2" fillId="0" borderId="0" xfId="1" applyFont="1" applyFill="1" applyBorder="1" applyAlignment="1">
      <alignment horizontal="center" vertical="center" wrapText="1"/>
    </xf>
    <xf numFmtId="44" fontId="2" fillId="0" borderId="0" xfId="2" applyFont="1" applyFill="1" applyBorder="1"/>
    <xf numFmtId="44" fontId="0" fillId="4" borderId="9" xfId="0" applyNumberFormat="1" applyFill="1" applyBorder="1"/>
    <xf numFmtId="0" fontId="12" fillId="0" borderId="0" xfId="0" applyFont="1"/>
    <xf numFmtId="0" fontId="0" fillId="0" borderId="0" xfId="0" applyAlignment="1">
      <alignment horizontal="center"/>
    </xf>
    <xf numFmtId="44" fontId="8" fillId="0" borderId="0" xfId="3" applyNumberFormat="1" applyFont="1" applyFill="1" applyBorder="1" applyAlignment="1">
      <alignment horizontal="center"/>
    </xf>
    <xf numFmtId="9" fontId="8" fillId="0" borderId="0" xfId="3" applyFont="1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Fill="1" applyBorder="1"/>
    <xf numFmtId="44" fontId="0" fillId="4" borderId="9" xfId="2" applyFont="1" applyFill="1" applyBorder="1"/>
    <xf numFmtId="0" fontId="11" fillId="5" borderId="0" xfId="0" applyFont="1" applyFill="1" applyAlignment="1">
      <alignment horizontal="center"/>
    </xf>
    <xf numFmtId="44" fontId="0" fillId="0" borderId="0" xfId="0" applyNumberFormat="1"/>
    <xf numFmtId="0" fontId="0" fillId="0" borderId="0" xfId="0" applyAlignment="1">
      <alignment wrapText="1"/>
    </xf>
    <xf numFmtId="0" fontId="13" fillId="0" borderId="0" xfId="0" applyFont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14" xfId="0" applyBorder="1" applyAlignment="1">
      <alignment horizontal="left"/>
    </xf>
    <xf numFmtId="0" fontId="10" fillId="5" borderId="0" xfId="0" applyFont="1" applyFill="1" applyAlignment="1">
      <alignment horizontal="center" vertic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A12" sqref="A12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4.7109375" customWidth="1"/>
    <col min="5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ht="14.45" customHeight="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36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5" sqref="A5:L42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5" sqref="A5:L42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74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5" sqref="A5:L42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76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G33" sqref="G33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85546875" bestFit="1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77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ht="14.45" customHeight="1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ht="14.45" customHeight="1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topLeftCell="A13" workbookViewId="0">
      <selection activeCell="E6" sqref="E6"/>
    </sheetView>
  </sheetViews>
  <sheetFormatPr defaultRowHeight="15" x14ac:dyDescent="0.25"/>
  <cols>
    <col min="1" max="1" width="16.5703125" customWidth="1"/>
    <col min="2" max="2" width="18.5703125" bestFit="1" customWidth="1"/>
    <col min="3" max="8" width="16.5703125" customWidth="1"/>
  </cols>
  <sheetData>
    <row r="2" spans="1:5" ht="24" thickBot="1" x14ac:dyDescent="0.4">
      <c r="A2" s="40" t="s">
        <v>25</v>
      </c>
      <c r="B2" s="57"/>
      <c r="C2" s="57"/>
      <c r="D2" s="57"/>
    </row>
    <row r="5" spans="1:5" ht="24" x14ac:dyDescent="0.25">
      <c r="A5" s="17" t="s">
        <v>40</v>
      </c>
      <c r="B5" s="17" t="s">
        <v>26</v>
      </c>
      <c r="C5" s="17" t="s">
        <v>18</v>
      </c>
      <c r="D5" s="17" t="s">
        <v>19</v>
      </c>
      <c r="E5" s="17" t="s">
        <v>1</v>
      </c>
    </row>
    <row r="6" spans="1:5" x14ac:dyDescent="0.25">
      <c r="A6" s="16" t="s">
        <v>41</v>
      </c>
      <c r="B6" s="4" t="s">
        <v>27</v>
      </c>
      <c r="C6" s="16" t="s">
        <v>80</v>
      </c>
      <c r="D6" s="19">
        <f>'A1'!$E$13</f>
        <v>0</v>
      </c>
      <c r="E6" s="20">
        <f>'A1'!$F$13</f>
        <v>0</v>
      </c>
    </row>
    <row r="7" spans="1:5" x14ac:dyDescent="0.25">
      <c r="A7" s="16" t="s">
        <v>42</v>
      </c>
      <c r="B7" s="4" t="s">
        <v>28</v>
      </c>
      <c r="C7" s="16" t="s">
        <v>80</v>
      </c>
      <c r="D7" s="19">
        <f>'A2'!$E$13</f>
        <v>0</v>
      </c>
      <c r="E7" s="20">
        <f>'A2'!$F$13</f>
        <v>0</v>
      </c>
    </row>
    <row r="8" spans="1:5" x14ac:dyDescent="0.25">
      <c r="A8" s="16" t="s">
        <v>43</v>
      </c>
      <c r="B8" s="4" t="s">
        <v>29</v>
      </c>
      <c r="C8" s="16" t="s">
        <v>80</v>
      </c>
      <c r="D8" s="19">
        <f>'A3'!$E$13</f>
        <v>0</v>
      </c>
      <c r="E8" s="20">
        <f>'A3'!$F$13</f>
        <v>0</v>
      </c>
    </row>
    <row r="9" spans="1:5" x14ac:dyDescent="0.25">
      <c r="A9" s="16" t="s">
        <v>44</v>
      </c>
      <c r="B9" s="4" t="s">
        <v>30</v>
      </c>
      <c r="C9" s="16" t="s">
        <v>80</v>
      </c>
      <c r="D9" s="19">
        <f>'A4'!$E$13</f>
        <v>0</v>
      </c>
      <c r="E9" s="20">
        <f>'A4'!$F$13</f>
        <v>0</v>
      </c>
    </row>
    <row r="10" spans="1:5" x14ac:dyDescent="0.25">
      <c r="A10" s="16" t="s">
        <v>45</v>
      </c>
      <c r="B10" s="4" t="s">
        <v>31</v>
      </c>
      <c r="C10" s="16" t="s">
        <v>80</v>
      </c>
      <c r="D10" s="19">
        <f>'A5'!$E$13</f>
        <v>0</v>
      </c>
      <c r="E10" s="20">
        <f>'A5'!$F$13</f>
        <v>0</v>
      </c>
    </row>
    <row r="11" spans="1:5" x14ac:dyDescent="0.25">
      <c r="A11" s="16" t="s">
        <v>46</v>
      </c>
      <c r="B11" s="4" t="s">
        <v>32</v>
      </c>
      <c r="C11" s="16" t="s">
        <v>80</v>
      </c>
      <c r="D11" s="19">
        <f>'A6'!$E$13</f>
        <v>0</v>
      </c>
      <c r="E11" s="20">
        <f>'A6'!$F$13</f>
        <v>0</v>
      </c>
    </row>
    <row r="12" spans="1:5" x14ac:dyDescent="0.25">
      <c r="A12" s="16" t="s">
        <v>47</v>
      </c>
      <c r="B12" s="4" t="s">
        <v>33</v>
      </c>
      <c r="C12" s="16" t="s">
        <v>80</v>
      </c>
      <c r="D12" s="19">
        <f>'A7'!$E$13</f>
        <v>0</v>
      </c>
      <c r="E12" s="20">
        <f>'A7'!$F$13</f>
        <v>0</v>
      </c>
    </row>
    <row r="13" spans="1:5" x14ac:dyDescent="0.25">
      <c r="A13" s="16" t="s">
        <v>48</v>
      </c>
      <c r="B13" s="4" t="s">
        <v>34</v>
      </c>
      <c r="C13" s="16" t="s">
        <v>80</v>
      </c>
      <c r="D13" s="19">
        <f>'A8'!$E$13</f>
        <v>0</v>
      </c>
      <c r="E13" s="20">
        <f>'A8'!$F$13</f>
        <v>0</v>
      </c>
    </row>
    <row r="14" spans="1:5" x14ac:dyDescent="0.25">
      <c r="A14" s="16" t="s">
        <v>49</v>
      </c>
      <c r="B14" s="4" t="s">
        <v>35</v>
      </c>
      <c r="C14" s="16" t="s">
        <v>80</v>
      </c>
      <c r="D14" s="19">
        <f>'A9'!$E$13</f>
        <v>0</v>
      </c>
      <c r="E14" s="20">
        <f>'A9'!$F$13</f>
        <v>0</v>
      </c>
    </row>
    <row r="15" spans="1:5" x14ac:dyDescent="0.25">
      <c r="A15" s="16" t="s">
        <v>50</v>
      </c>
      <c r="B15" s="4" t="s">
        <v>37</v>
      </c>
      <c r="C15" s="16" t="s">
        <v>80</v>
      </c>
      <c r="D15" s="19">
        <f>'A10'!$E$13</f>
        <v>0</v>
      </c>
      <c r="E15" s="20">
        <f>'A10'!$F$13</f>
        <v>0</v>
      </c>
    </row>
    <row r="16" spans="1:5" x14ac:dyDescent="0.25">
      <c r="A16" s="16" t="s">
        <v>51</v>
      </c>
      <c r="B16" s="4" t="s">
        <v>36</v>
      </c>
      <c r="C16" s="16" t="s">
        <v>80</v>
      </c>
      <c r="D16" s="19">
        <f>'A11'!$E$13</f>
        <v>0</v>
      </c>
      <c r="E16" s="20">
        <f>'A11'!$F$13</f>
        <v>0</v>
      </c>
    </row>
    <row r="17" spans="1:6" x14ac:dyDescent="0.25">
      <c r="A17" s="16" t="s">
        <v>52</v>
      </c>
      <c r="B17" s="4" t="s">
        <v>38</v>
      </c>
      <c r="C17" s="16" t="s">
        <v>80</v>
      </c>
      <c r="D17" s="19">
        <f>'A12'!$E$13</f>
        <v>0</v>
      </c>
      <c r="E17" s="20">
        <f>'A12'!$F$13</f>
        <v>0</v>
      </c>
    </row>
    <row r="18" spans="1:6" x14ac:dyDescent="0.25">
      <c r="A18" s="16" t="s">
        <v>53</v>
      </c>
      <c r="B18" s="4" t="s">
        <v>39</v>
      </c>
      <c r="C18" s="16" t="s">
        <v>80</v>
      </c>
      <c r="D18" s="19">
        <f>'A13'!$E$13</f>
        <v>0</v>
      </c>
      <c r="E18" s="20">
        <f>'A13'!$F$13</f>
        <v>0</v>
      </c>
    </row>
    <row r="19" spans="1:6" ht="15.75" thickBot="1" x14ac:dyDescent="0.3"/>
    <row r="20" spans="1:6" ht="15.75" thickBot="1" x14ac:dyDescent="0.3">
      <c r="E20" s="39">
        <f>SUM(E6:E18)</f>
        <v>0</v>
      </c>
    </row>
    <row r="21" spans="1:6" ht="15.75" thickBot="1" x14ac:dyDescent="0.3"/>
    <row r="22" spans="1:6" ht="36.75" thickBot="1" x14ac:dyDescent="0.3">
      <c r="A22" s="17" t="s">
        <v>40</v>
      </c>
      <c r="B22" s="33" t="s">
        <v>26</v>
      </c>
      <c r="C22" s="34"/>
      <c r="D22" s="17" t="s">
        <v>20</v>
      </c>
      <c r="E22" s="17" t="s">
        <v>21</v>
      </c>
      <c r="F22" s="17" t="s">
        <v>24</v>
      </c>
    </row>
    <row r="23" spans="1:6" x14ac:dyDescent="0.25">
      <c r="A23" s="16" t="s">
        <v>41</v>
      </c>
      <c r="B23" s="29" t="s">
        <v>27</v>
      </c>
      <c r="C23" s="30"/>
      <c r="D23" s="35">
        <f>'A1'!$D$23</f>
        <v>0</v>
      </c>
      <c r="E23" s="35">
        <f>'A1'!$E$23</f>
        <v>0</v>
      </c>
      <c r="F23" s="35">
        <f>'A1'!$F$23</f>
        <v>0</v>
      </c>
    </row>
    <row r="24" spans="1:6" x14ac:dyDescent="0.25">
      <c r="A24" s="16" t="s">
        <v>42</v>
      </c>
      <c r="B24" s="29" t="s">
        <v>28</v>
      </c>
      <c r="C24" s="31"/>
      <c r="D24" s="35">
        <f>'A2'!$D$23</f>
        <v>0</v>
      </c>
      <c r="E24" s="35">
        <f>'A2'!$E$23</f>
        <v>0</v>
      </c>
      <c r="F24" s="35">
        <f>'A2'!$F$23</f>
        <v>0</v>
      </c>
    </row>
    <row r="25" spans="1:6" x14ac:dyDescent="0.25">
      <c r="A25" s="16" t="s">
        <v>43</v>
      </c>
      <c r="B25" s="29" t="s">
        <v>29</v>
      </c>
      <c r="C25" s="31"/>
      <c r="D25" s="35">
        <f>'A3'!$D$23</f>
        <v>0</v>
      </c>
      <c r="E25" s="35">
        <f>'A3'!$E$23</f>
        <v>0</v>
      </c>
      <c r="F25" s="35">
        <f>'A3'!$F$23</f>
        <v>0</v>
      </c>
    </row>
    <row r="26" spans="1:6" x14ac:dyDescent="0.25">
      <c r="A26" s="16" t="s">
        <v>44</v>
      </c>
      <c r="B26" s="29" t="s">
        <v>30</v>
      </c>
      <c r="C26" s="31"/>
      <c r="D26" s="35">
        <f>'A4'!$D$23</f>
        <v>0</v>
      </c>
      <c r="E26" s="35">
        <f>'A4'!$E$23</f>
        <v>0</v>
      </c>
      <c r="F26" s="35">
        <f>'A4'!$F$23</f>
        <v>0</v>
      </c>
    </row>
    <row r="27" spans="1:6" x14ac:dyDescent="0.25">
      <c r="A27" s="16" t="s">
        <v>45</v>
      </c>
      <c r="B27" s="29" t="s">
        <v>31</v>
      </c>
      <c r="C27" s="31"/>
      <c r="D27" s="35">
        <f>'A5'!$D$23</f>
        <v>0</v>
      </c>
      <c r="E27" s="35">
        <f>'A5'!$E$23</f>
        <v>0</v>
      </c>
      <c r="F27" s="35">
        <f>'A5'!$F$23</f>
        <v>0</v>
      </c>
    </row>
    <row r="28" spans="1:6" x14ac:dyDescent="0.25">
      <c r="A28" s="16" t="s">
        <v>46</v>
      </c>
      <c r="B28" s="29" t="s">
        <v>32</v>
      </c>
      <c r="C28" s="31"/>
      <c r="D28" s="35">
        <f>'A6'!$D$23</f>
        <v>0</v>
      </c>
      <c r="E28" s="35">
        <f>'A6'!$E$23</f>
        <v>0</v>
      </c>
      <c r="F28" s="35">
        <f>'A6'!$F$23</f>
        <v>0</v>
      </c>
    </row>
    <row r="29" spans="1:6" x14ac:dyDescent="0.25">
      <c r="A29" s="16" t="s">
        <v>47</v>
      </c>
      <c r="B29" s="29" t="s">
        <v>33</v>
      </c>
      <c r="C29" s="31"/>
      <c r="D29" s="35">
        <f>'A7'!$D$23</f>
        <v>0</v>
      </c>
      <c r="E29" s="35">
        <f>'A7'!$E$23</f>
        <v>0</v>
      </c>
      <c r="F29" s="35">
        <f>'A7'!$F$23</f>
        <v>0</v>
      </c>
    </row>
    <row r="30" spans="1:6" x14ac:dyDescent="0.25">
      <c r="A30" s="16" t="s">
        <v>48</v>
      </c>
      <c r="B30" s="29" t="s">
        <v>34</v>
      </c>
      <c r="C30" s="31"/>
      <c r="D30" s="35">
        <f>'A8'!$D$23</f>
        <v>0</v>
      </c>
      <c r="E30" s="35">
        <f>'A8'!$E$23</f>
        <v>0</v>
      </c>
      <c r="F30" s="35">
        <f>'A8'!$F$23</f>
        <v>0</v>
      </c>
    </row>
    <row r="31" spans="1:6" x14ac:dyDescent="0.25">
      <c r="A31" s="16" t="s">
        <v>49</v>
      </c>
      <c r="B31" s="29" t="s">
        <v>35</v>
      </c>
      <c r="C31" s="31"/>
      <c r="D31" s="35">
        <f>'A9'!$D$23</f>
        <v>0</v>
      </c>
      <c r="E31" s="35">
        <f>'A9'!$E$23</f>
        <v>0</v>
      </c>
      <c r="F31" s="35">
        <f>'A9'!$F$23</f>
        <v>0</v>
      </c>
    </row>
    <row r="32" spans="1:6" x14ac:dyDescent="0.25">
      <c r="A32" s="16" t="s">
        <v>50</v>
      </c>
      <c r="B32" s="29" t="s">
        <v>37</v>
      </c>
      <c r="C32" s="31"/>
      <c r="D32" s="35">
        <f>'A10'!$D$23</f>
        <v>0</v>
      </c>
      <c r="E32" s="35">
        <f>'A10'!$E$23</f>
        <v>0</v>
      </c>
      <c r="F32" s="35">
        <f>'A10'!$F$23</f>
        <v>0</v>
      </c>
    </row>
    <row r="33" spans="1:8" x14ac:dyDescent="0.25">
      <c r="A33" s="16" t="s">
        <v>51</v>
      </c>
      <c r="B33" s="29" t="s">
        <v>36</v>
      </c>
      <c r="C33" s="31"/>
      <c r="D33" s="35">
        <f>'A11'!$D$23</f>
        <v>0</v>
      </c>
      <c r="E33" s="35">
        <f>'A11'!$E$23</f>
        <v>0</v>
      </c>
      <c r="F33" s="35">
        <f>'A11'!$F$23</f>
        <v>0</v>
      </c>
    </row>
    <row r="34" spans="1:8" x14ac:dyDescent="0.25">
      <c r="A34" s="16" t="s">
        <v>52</v>
      </c>
      <c r="B34" s="29" t="s">
        <v>38</v>
      </c>
      <c r="C34" s="31"/>
      <c r="D34" s="35">
        <f>'A12'!$D$23</f>
        <v>0</v>
      </c>
      <c r="E34" s="35">
        <f>'A12'!$E$23</f>
        <v>0</v>
      </c>
      <c r="F34" s="35">
        <f>'A12'!$F$23</f>
        <v>0</v>
      </c>
    </row>
    <row r="35" spans="1:8" ht="15.75" thickBot="1" x14ac:dyDescent="0.3">
      <c r="A35" s="16" t="s">
        <v>53</v>
      </c>
      <c r="B35" s="29" t="s">
        <v>39</v>
      </c>
      <c r="C35" s="32"/>
      <c r="D35" s="35">
        <f>'A13'!$D$23</f>
        <v>0</v>
      </c>
      <c r="E35" s="35">
        <f>'A13'!$E$23</f>
        <v>0</v>
      </c>
      <c r="F35" s="35">
        <f>'A13'!$F$23</f>
        <v>0</v>
      </c>
    </row>
    <row r="36" spans="1:8" ht="15.75" thickBot="1" x14ac:dyDescent="0.3"/>
    <row r="37" spans="1:8" ht="15.75" thickBot="1" x14ac:dyDescent="0.3">
      <c r="D37" s="28"/>
      <c r="E37" s="28"/>
      <c r="F37" s="39">
        <f>SUM(F23:F35)</f>
        <v>0</v>
      </c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A39" s="17" t="s">
        <v>40</v>
      </c>
      <c r="B39" s="17" t="s">
        <v>26</v>
      </c>
      <c r="C39" s="17" t="s">
        <v>54</v>
      </c>
      <c r="D39" s="37"/>
      <c r="E39" s="37"/>
      <c r="F39" s="37"/>
      <c r="G39" s="38"/>
      <c r="H39" s="38"/>
    </row>
    <row r="40" spans="1:8" x14ac:dyDescent="0.25">
      <c r="A40" s="16" t="s">
        <v>41</v>
      </c>
      <c r="B40" s="4" t="s">
        <v>27</v>
      </c>
      <c r="C40" s="20">
        <f>'A1'!$D$33</f>
        <v>0</v>
      </c>
      <c r="D40" s="42"/>
      <c r="E40" s="42"/>
      <c r="F40" s="42"/>
      <c r="G40" s="38"/>
      <c r="H40" s="38"/>
    </row>
    <row r="41" spans="1:8" x14ac:dyDescent="0.25">
      <c r="A41" s="16" t="s">
        <v>42</v>
      </c>
      <c r="B41" s="4" t="s">
        <v>28</v>
      </c>
      <c r="C41" s="20">
        <f>'A2'!$D$33</f>
        <v>0</v>
      </c>
      <c r="D41" s="43"/>
      <c r="E41" s="38"/>
      <c r="F41" s="38"/>
      <c r="G41" s="38"/>
      <c r="H41" s="38"/>
    </row>
    <row r="42" spans="1:8" x14ac:dyDescent="0.25">
      <c r="A42" s="16" t="s">
        <v>43</v>
      </c>
      <c r="B42" s="4" t="s">
        <v>29</v>
      </c>
      <c r="C42" s="20">
        <f>'A3'!$D$33</f>
        <v>0</v>
      </c>
      <c r="D42" s="43"/>
      <c r="E42" s="38"/>
      <c r="F42" s="38"/>
      <c r="G42" s="38"/>
      <c r="H42" s="38"/>
    </row>
    <row r="43" spans="1:8" x14ac:dyDescent="0.25">
      <c r="A43" s="16" t="s">
        <v>44</v>
      </c>
      <c r="B43" s="4" t="s">
        <v>30</v>
      </c>
      <c r="C43" s="20">
        <f>'A4'!$D$33</f>
        <v>0</v>
      </c>
      <c r="D43" s="43"/>
      <c r="E43" s="38"/>
      <c r="F43" s="38"/>
      <c r="G43" s="38"/>
      <c r="H43" s="38"/>
    </row>
    <row r="44" spans="1:8" x14ac:dyDescent="0.25">
      <c r="A44" s="16" t="s">
        <v>45</v>
      </c>
      <c r="B44" s="4" t="s">
        <v>31</v>
      </c>
      <c r="C44" s="20">
        <f>'A5'!$D$33</f>
        <v>0</v>
      </c>
      <c r="D44" s="43"/>
      <c r="E44" s="38"/>
      <c r="F44" s="38"/>
      <c r="G44" s="38"/>
      <c r="H44" s="38"/>
    </row>
    <row r="45" spans="1:8" x14ac:dyDescent="0.25">
      <c r="A45" s="16" t="s">
        <v>46</v>
      </c>
      <c r="B45" s="4" t="s">
        <v>32</v>
      </c>
      <c r="C45" s="20">
        <f>'A6'!$D$33</f>
        <v>0</v>
      </c>
      <c r="D45" s="43"/>
      <c r="E45" s="38"/>
      <c r="F45" s="38"/>
    </row>
    <row r="46" spans="1:8" x14ac:dyDescent="0.25">
      <c r="A46" s="16" t="s">
        <v>47</v>
      </c>
      <c r="B46" s="4" t="s">
        <v>33</v>
      </c>
      <c r="C46" s="20">
        <f>'A7'!$D$33</f>
        <v>0</v>
      </c>
      <c r="D46" s="43"/>
      <c r="E46" s="38"/>
      <c r="F46" s="38"/>
    </row>
    <row r="47" spans="1:8" x14ac:dyDescent="0.25">
      <c r="A47" s="16" t="s">
        <v>48</v>
      </c>
      <c r="B47" s="4" t="s">
        <v>34</v>
      </c>
      <c r="C47" s="20">
        <f>'A8'!$D$33</f>
        <v>0</v>
      </c>
      <c r="D47" s="43"/>
      <c r="E47" s="38"/>
      <c r="F47" s="38"/>
    </row>
    <row r="48" spans="1:8" x14ac:dyDescent="0.25">
      <c r="A48" s="16" t="s">
        <v>49</v>
      </c>
      <c r="B48" s="4" t="s">
        <v>35</v>
      </c>
      <c r="C48" s="20">
        <f>'A9'!$D$33</f>
        <v>0</v>
      </c>
      <c r="D48" s="43"/>
      <c r="E48" s="38"/>
      <c r="F48" s="38"/>
    </row>
    <row r="49" spans="1:6" x14ac:dyDescent="0.25">
      <c r="A49" s="16" t="s">
        <v>50</v>
      </c>
      <c r="B49" s="4" t="s">
        <v>37</v>
      </c>
      <c r="C49" s="20">
        <f>'A10'!$D$33</f>
        <v>0</v>
      </c>
      <c r="D49" s="43"/>
      <c r="E49" s="38"/>
      <c r="F49" s="38"/>
    </row>
    <row r="50" spans="1:6" x14ac:dyDescent="0.25">
      <c r="A50" s="16" t="s">
        <v>51</v>
      </c>
      <c r="B50" s="4" t="s">
        <v>36</v>
      </c>
      <c r="C50" s="20">
        <f>'A11'!$D$33</f>
        <v>0</v>
      </c>
      <c r="D50" s="43"/>
      <c r="E50" s="38"/>
      <c r="F50" s="38"/>
    </row>
    <row r="51" spans="1:6" x14ac:dyDescent="0.25">
      <c r="A51" s="16" t="s">
        <v>52</v>
      </c>
      <c r="B51" s="4" t="s">
        <v>38</v>
      </c>
      <c r="C51" s="20">
        <f>'A12'!$D$33</f>
        <v>0</v>
      </c>
      <c r="D51" s="43"/>
      <c r="E51" s="38"/>
      <c r="F51" s="38"/>
    </row>
    <row r="52" spans="1:6" x14ac:dyDescent="0.25">
      <c r="A52" s="16" t="s">
        <v>53</v>
      </c>
      <c r="B52" s="4" t="s">
        <v>39</v>
      </c>
      <c r="C52" s="20">
        <f>'A13'!$D$33</f>
        <v>0</v>
      </c>
      <c r="D52" s="43"/>
      <c r="E52" s="38"/>
      <c r="F52" s="38"/>
    </row>
    <row r="53" spans="1:6" ht="15.75" thickBot="1" x14ac:dyDescent="0.3">
      <c r="D53" s="44"/>
      <c r="E53" s="44"/>
      <c r="F53" s="44"/>
    </row>
    <row r="54" spans="1:6" ht="15.75" thickBot="1" x14ac:dyDescent="0.3">
      <c r="C54" s="46">
        <f>SUM(C40:C52)</f>
        <v>0</v>
      </c>
      <c r="D54" s="44"/>
      <c r="E54" s="44"/>
      <c r="F54" s="45"/>
    </row>
  </sheetData>
  <mergeCells count="1">
    <mergeCell ref="B2:D2"/>
  </mergeCells>
  <pageMargins left="0.7" right="0.7" top="0.75" bottom="0.75" header="0.3" footer="0.3"/>
  <pageSetup scale="53" fitToHeight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workbookViewId="0">
      <selection activeCell="E3" sqref="E3"/>
    </sheetView>
  </sheetViews>
  <sheetFormatPr defaultRowHeight="15" x14ac:dyDescent="0.25"/>
  <cols>
    <col min="3" max="3" width="9.7109375" customWidth="1"/>
    <col min="5" max="5" width="24.7109375" bestFit="1" customWidth="1"/>
    <col min="8" max="8" width="36.85546875" bestFit="1" customWidth="1"/>
    <col min="11" max="11" width="11.140625" bestFit="1" customWidth="1"/>
  </cols>
  <sheetData>
    <row r="2" spans="1:12" x14ac:dyDescent="0.25">
      <c r="A2" t="s">
        <v>55</v>
      </c>
      <c r="D2" s="47">
        <v>15</v>
      </c>
      <c r="E2" t="s">
        <v>61</v>
      </c>
      <c r="F2" s="47">
        <v>5</v>
      </c>
      <c r="H2" t="s">
        <v>62</v>
      </c>
      <c r="I2" s="47">
        <v>3</v>
      </c>
      <c r="K2" t="s">
        <v>67</v>
      </c>
    </row>
    <row r="3" spans="1:12" x14ac:dyDescent="0.25">
      <c r="K3" s="47">
        <f>D2-F2-I2</f>
        <v>7</v>
      </c>
    </row>
    <row r="6" spans="1:12" ht="48" x14ac:dyDescent="0.25">
      <c r="A6" s="17" t="s">
        <v>56</v>
      </c>
      <c r="B6" s="17" t="s">
        <v>57</v>
      </c>
      <c r="C6" s="17" t="s">
        <v>1</v>
      </c>
      <c r="D6" s="17" t="s">
        <v>58</v>
      </c>
      <c r="E6" s="17" t="s">
        <v>60</v>
      </c>
    </row>
    <row r="7" spans="1:12" x14ac:dyDescent="0.25">
      <c r="A7" t="s">
        <v>59</v>
      </c>
      <c r="B7" s="41">
        <f>SUM(F2:F2)</f>
        <v>5</v>
      </c>
      <c r="C7" s="48">
        <f>Summary!E20</f>
        <v>0</v>
      </c>
      <c r="D7" s="48">
        <f>MIN($C$7:$C$7)</f>
        <v>0</v>
      </c>
      <c r="E7" s="49" t="e">
        <f>F2*(2-(C7/D7))</f>
        <v>#DIV/0!</v>
      </c>
      <c r="G7" s="58" t="s">
        <v>81</v>
      </c>
      <c r="H7" s="58"/>
      <c r="I7" s="58"/>
      <c r="J7" s="58"/>
      <c r="K7" s="58"/>
      <c r="L7" s="58"/>
    </row>
    <row r="8" spans="1:12" x14ac:dyDescent="0.25">
      <c r="B8" s="41"/>
    </row>
    <row r="10" spans="1:12" ht="36" x14ac:dyDescent="0.25">
      <c r="A10" s="17" t="s">
        <v>56</v>
      </c>
      <c r="B10" s="17" t="s">
        <v>57</v>
      </c>
      <c r="C10" s="17" t="s">
        <v>63</v>
      </c>
      <c r="D10" s="17" t="s">
        <v>64</v>
      </c>
      <c r="E10" s="17" t="s">
        <v>60</v>
      </c>
    </row>
    <row r="11" spans="1:12" x14ac:dyDescent="0.25">
      <c r="A11" t="s">
        <v>59</v>
      </c>
      <c r="B11" s="41">
        <f>SUM(I2:I2)</f>
        <v>3</v>
      </c>
      <c r="C11" s="48">
        <f>Summary!F37</f>
        <v>0</v>
      </c>
      <c r="D11" s="48">
        <f>MAX($C$11:$C$11)</f>
        <v>0</v>
      </c>
      <c r="E11" s="49" t="e">
        <f>I2*(2-(D11/C11))</f>
        <v>#DIV/0!</v>
      </c>
      <c r="G11" s="58" t="s">
        <v>79</v>
      </c>
      <c r="H11" s="58"/>
      <c r="I11" s="58"/>
      <c r="J11" s="58"/>
      <c r="K11" s="58"/>
      <c r="L11" s="58"/>
    </row>
    <row r="12" spans="1:12" x14ac:dyDescent="0.25">
      <c r="B12" s="41"/>
    </row>
    <row r="14" spans="1:12" ht="36" x14ac:dyDescent="0.25">
      <c r="A14" s="17" t="s">
        <v>56</v>
      </c>
      <c r="B14" s="17" t="s">
        <v>57</v>
      </c>
      <c r="C14" s="17" t="s">
        <v>65</v>
      </c>
      <c r="D14" s="17" t="s">
        <v>66</v>
      </c>
      <c r="E14" s="17" t="s">
        <v>60</v>
      </c>
    </row>
    <row r="15" spans="1:12" x14ac:dyDescent="0.25">
      <c r="A15" t="s">
        <v>59</v>
      </c>
      <c r="B15" s="41">
        <f>K3</f>
        <v>7</v>
      </c>
      <c r="C15" s="48">
        <f>Summary!C54</f>
        <v>0</v>
      </c>
      <c r="D15" s="48">
        <f>MIN($C$15:$C$15)</f>
        <v>0</v>
      </c>
      <c r="E15" s="49" t="e">
        <f>B15*(2-(C15/D15))</f>
        <v>#DIV/0!</v>
      </c>
      <c r="G15" s="58" t="s">
        <v>82</v>
      </c>
      <c r="H15" s="58"/>
      <c r="I15" s="58"/>
      <c r="J15" s="58"/>
      <c r="K15" s="58"/>
      <c r="L15" s="58"/>
    </row>
    <row r="16" spans="1:12" x14ac:dyDescent="0.25">
      <c r="B16" s="41"/>
    </row>
    <row r="17" spans="1:10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</row>
    <row r="20" spans="1:10" ht="48" x14ac:dyDescent="0.25">
      <c r="A20" s="17" t="s">
        <v>56</v>
      </c>
      <c r="B20" s="17" t="s">
        <v>1</v>
      </c>
      <c r="C20" s="17" t="s">
        <v>63</v>
      </c>
      <c r="D20" s="17" t="s">
        <v>65</v>
      </c>
      <c r="E20" s="17" t="s">
        <v>78</v>
      </c>
    </row>
    <row r="21" spans="1:10" x14ac:dyDescent="0.25">
      <c r="A21" t="s">
        <v>59</v>
      </c>
      <c r="B21" t="e">
        <f>E7</f>
        <v>#DIV/0!</v>
      </c>
      <c r="C21" t="e">
        <f>E11</f>
        <v>#DIV/0!</v>
      </c>
      <c r="D21" t="e">
        <f>E15</f>
        <v>#DIV/0!</v>
      </c>
      <c r="E21" t="e">
        <f>SUM(B21:D21)</f>
        <v>#DIV/0!</v>
      </c>
    </row>
  </sheetData>
  <mergeCells count="3">
    <mergeCell ref="G7:L7"/>
    <mergeCell ref="G11:L11"/>
    <mergeCell ref="G15:L15"/>
  </mergeCells>
  <pageMargins left="0.7" right="0.7" top="0.75" bottom="0.75" header="0.3" footer="0.3"/>
  <pageSetup scale="6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C3" sqref="C3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83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26" sqref="A26:A3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5" sqref="A5:L42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69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5" sqref="A5:L42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3" sqref="A3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84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J6" sqref="J6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71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5" sqref="A5:L42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72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5" sqref="A5:L42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5" width="11.85546875" customWidth="1"/>
    <col min="6" max="6" width="11.140625" customWidth="1"/>
    <col min="7" max="7" width="11" customWidth="1"/>
    <col min="8" max="8" width="10.7109375" customWidth="1"/>
    <col min="9" max="9" width="13" customWidth="1"/>
    <col min="10" max="10" width="17.5703125" customWidth="1"/>
    <col min="11" max="13" width="14.5703125" customWidth="1"/>
  </cols>
  <sheetData>
    <row r="1" spans="1:11" x14ac:dyDescent="0.25">
      <c r="A1" s="1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14" t="s">
        <v>73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6" x14ac:dyDescent="0.25">
      <c r="A5" s="17" t="s">
        <v>10</v>
      </c>
      <c r="B5" s="17" t="s">
        <v>11</v>
      </c>
      <c r="C5" s="17" t="s">
        <v>0</v>
      </c>
      <c r="D5" s="17" t="s">
        <v>18</v>
      </c>
      <c r="E5" s="17" t="s">
        <v>19</v>
      </c>
      <c r="F5" s="17" t="s">
        <v>1</v>
      </c>
    </row>
    <row r="6" spans="1:11" x14ac:dyDescent="0.25">
      <c r="A6" s="16">
        <v>2018</v>
      </c>
      <c r="B6" s="4" t="s">
        <v>13</v>
      </c>
      <c r="C6" s="4" t="s">
        <v>2</v>
      </c>
      <c r="D6" s="16" t="s">
        <v>80</v>
      </c>
      <c r="E6" s="19"/>
      <c r="F6" s="21"/>
    </row>
    <row r="7" spans="1:11" x14ac:dyDescent="0.25">
      <c r="A7" s="16">
        <v>2018</v>
      </c>
      <c r="B7" s="4" t="s">
        <v>14</v>
      </c>
      <c r="C7" s="4"/>
      <c r="D7" s="16" t="s">
        <v>80</v>
      </c>
      <c r="E7" s="19"/>
      <c r="F7" s="21"/>
      <c r="J7" s="27"/>
    </row>
    <row r="8" spans="1:11" x14ac:dyDescent="0.25">
      <c r="A8" s="16">
        <v>2018</v>
      </c>
      <c r="B8" s="4" t="s">
        <v>12</v>
      </c>
      <c r="C8" s="4"/>
      <c r="D8" s="16" t="s">
        <v>80</v>
      </c>
      <c r="E8" s="19"/>
      <c r="F8" s="21"/>
    </row>
    <row r="9" spans="1:11" x14ac:dyDescent="0.25">
      <c r="A9" s="16">
        <v>2018</v>
      </c>
      <c r="B9" s="4" t="s">
        <v>16</v>
      </c>
      <c r="C9" s="4"/>
      <c r="D9" s="16" t="s">
        <v>80</v>
      </c>
      <c r="E9" s="19"/>
      <c r="F9" s="21"/>
    </row>
    <row r="10" spans="1:11" x14ac:dyDescent="0.25">
      <c r="A10" s="16">
        <v>2018</v>
      </c>
      <c r="B10" s="4" t="s">
        <v>17</v>
      </c>
      <c r="C10" s="4"/>
      <c r="D10" s="16" t="s">
        <v>80</v>
      </c>
      <c r="E10" s="19"/>
      <c r="F10" s="21"/>
    </row>
    <row r="11" spans="1:11" x14ac:dyDescent="0.25">
      <c r="A11" s="16">
        <v>2018</v>
      </c>
      <c r="B11" s="4" t="s">
        <v>15</v>
      </c>
      <c r="C11" s="4"/>
      <c r="D11" s="16" t="s">
        <v>80</v>
      </c>
      <c r="E11" s="19"/>
      <c r="F11" s="21"/>
    </row>
    <row r="12" spans="1:11" x14ac:dyDescent="0.25">
      <c r="A12" s="18"/>
      <c r="B12" s="2"/>
      <c r="C12" s="12"/>
      <c r="D12" s="22"/>
      <c r="E12" s="23"/>
      <c r="F12" s="36"/>
    </row>
    <row r="13" spans="1:11" x14ac:dyDescent="0.25">
      <c r="A13" s="3"/>
      <c r="B13" s="3"/>
      <c r="C13" s="13"/>
      <c r="D13" s="24" t="s">
        <v>23</v>
      </c>
      <c r="E13" s="25">
        <f>SUM(E6:E11)</f>
        <v>0</v>
      </c>
      <c r="F13" s="26">
        <f>SUM(F6:F11)</f>
        <v>0</v>
      </c>
    </row>
    <row r="14" spans="1:11" x14ac:dyDescent="0.25">
      <c r="B14" s="3"/>
      <c r="C14" s="3"/>
      <c r="D14" s="3"/>
      <c r="E14" s="3"/>
      <c r="F14" s="3"/>
      <c r="G14" s="2"/>
      <c r="H14" s="13" t="s">
        <v>2</v>
      </c>
    </row>
    <row r="15" spans="1:11" ht="48" x14ac:dyDescent="0.25">
      <c r="A15" s="17" t="s">
        <v>10</v>
      </c>
      <c r="B15" s="17" t="s">
        <v>11</v>
      </c>
      <c r="C15" s="17" t="s">
        <v>0</v>
      </c>
      <c r="D15" s="17" t="s">
        <v>20</v>
      </c>
      <c r="E15" s="17" t="s">
        <v>21</v>
      </c>
      <c r="F15" s="17" t="s">
        <v>24</v>
      </c>
    </row>
    <row r="16" spans="1:11" x14ac:dyDescent="0.25">
      <c r="A16" s="16">
        <v>2018</v>
      </c>
      <c r="B16" s="4" t="s">
        <v>13</v>
      </c>
      <c r="C16" s="4" t="s">
        <v>2</v>
      </c>
      <c r="D16" s="21"/>
      <c r="E16" s="21"/>
      <c r="F16" s="20">
        <f t="shared" ref="F16:F21" si="0">D16-E16</f>
        <v>0</v>
      </c>
    </row>
    <row r="17" spans="1:17" x14ac:dyDescent="0.25">
      <c r="A17" s="16">
        <v>2018</v>
      </c>
      <c r="B17" s="4" t="s">
        <v>14</v>
      </c>
      <c r="C17" s="4"/>
      <c r="D17" s="21"/>
      <c r="E17" s="21"/>
      <c r="F17" s="20">
        <f t="shared" si="0"/>
        <v>0</v>
      </c>
      <c r="O17" s="27"/>
    </row>
    <row r="18" spans="1:17" x14ac:dyDescent="0.25">
      <c r="A18" s="16">
        <v>2018</v>
      </c>
      <c r="B18" s="4" t="s">
        <v>12</v>
      </c>
      <c r="C18" s="4"/>
      <c r="D18" s="21"/>
      <c r="E18" s="21"/>
      <c r="F18" s="20">
        <f t="shared" si="0"/>
        <v>0</v>
      </c>
    </row>
    <row r="19" spans="1:17" x14ac:dyDescent="0.25">
      <c r="A19" s="16">
        <v>2018</v>
      </c>
      <c r="B19" s="4" t="s">
        <v>16</v>
      </c>
      <c r="C19" s="4"/>
      <c r="D19" s="21"/>
      <c r="E19" s="21"/>
      <c r="F19" s="20">
        <f t="shared" si="0"/>
        <v>0</v>
      </c>
      <c r="Q19" t="s">
        <v>2</v>
      </c>
    </row>
    <row r="20" spans="1:17" x14ac:dyDescent="0.25">
      <c r="A20" s="16">
        <v>2018</v>
      </c>
      <c r="B20" s="4" t="s">
        <v>17</v>
      </c>
      <c r="C20" s="4"/>
      <c r="D20" s="21"/>
      <c r="E20" s="21"/>
      <c r="F20" s="20">
        <f t="shared" si="0"/>
        <v>0</v>
      </c>
      <c r="Q20" t="s">
        <v>2</v>
      </c>
    </row>
    <row r="21" spans="1:17" x14ac:dyDescent="0.25">
      <c r="A21" s="16">
        <v>2018</v>
      </c>
      <c r="B21" s="4" t="s">
        <v>15</v>
      </c>
      <c r="C21" s="4"/>
      <c r="D21" s="21"/>
      <c r="E21" s="21"/>
      <c r="F21" s="20">
        <f t="shared" si="0"/>
        <v>0</v>
      </c>
      <c r="Q21" t="s">
        <v>2</v>
      </c>
    </row>
    <row r="22" spans="1:17" x14ac:dyDescent="0.25">
      <c r="A22" s="3"/>
      <c r="B22" s="3"/>
      <c r="C22" s="3"/>
      <c r="Q22" t="s">
        <v>2</v>
      </c>
    </row>
    <row r="23" spans="1:17" x14ac:dyDescent="0.25">
      <c r="A23" s="3"/>
      <c r="B23" s="3"/>
      <c r="C23" s="24" t="s">
        <v>23</v>
      </c>
      <c r="D23" s="26">
        <f>SUM(D16:D21)</f>
        <v>0</v>
      </c>
      <c r="E23" s="26">
        <f>SUM(E16:E21)</f>
        <v>0</v>
      </c>
      <c r="F23" s="26">
        <f>SUM(F16:F21)</f>
        <v>0</v>
      </c>
    </row>
    <row r="24" spans="1:17" x14ac:dyDescent="0.25">
      <c r="A24" s="3"/>
      <c r="B24" s="3"/>
      <c r="C24" s="3"/>
      <c r="D24" s="3"/>
      <c r="E24" s="3"/>
      <c r="F24" s="3"/>
      <c r="G24" s="3"/>
      <c r="H24" s="3"/>
    </row>
    <row r="25" spans="1:17" ht="24" customHeight="1" x14ac:dyDescent="0.25">
      <c r="A25" s="17" t="s">
        <v>10</v>
      </c>
      <c r="B25" s="17" t="s">
        <v>11</v>
      </c>
      <c r="C25" s="17" t="s">
        <v>0</v>
      </c>
      <c r="D25" s="17" t="s">
        <v>22</v>
      </c>
      <c r="H25" s="3"/>
      <c r="I25" s="3"/>
      <c r="J25" s="3"/>
      <c r="K25" s="3"/>
      <c r="L25" s="3"/>
      <c r="M25" s="1"/>
      <c r="N25" s="1"/>
      <c r="O25" s="1"/>
    </row>
    <row r="26" spans="1:17" x14ac:dyDescent="0.25">
      <c r="A26" s="16">
        <v>2018</v>
      </c>
      <c r="B26" s="4" t="s">
        <v>13</v>
      </c>
      <c r="C26" s="4" t="s">
        <v>2</v>
      </c>
      <c r="D26" s="20"/>
      <c r="F26" s="27"/>
      <c r="H26" s="5"/>
      <c r="I26" s="5"/>
      <c r="J26" s="3"/>
      <c r="K26" s="3"/>
      <c r="L26" s="3"/>
    </row>
    <row r="27" spans="1:17" x14ac:dyDescent="0.25">
      <c r="A27" s="16">
        <v>2018</v>
      </c>
      <c r="B27" s="4" t="s">
        <v>14</v>
      </c>
      <c r="C27" s="4"/>
      <c r="D27" s="20"/>
      <c r="H27" s="2"/>
      <c r="I27" s="2"/>
      <c r="J27" s="3"/>
      <c r="K27" s="3"/>
      <c r="L27" s="3"/>
    </row>
    <row r="28" spans="1:17" x14ac:dyDescent="0.25">
      <c r="A28" s="16">
        <v>2018</v>
      </c>
      <c r="B28" s="4" t="s">
        <v>12</v>
      </c>
      <c r="C28" s="4"/>
      <c r="D28" s="20"/>
      <c r="H28" s="2"/>
      <c r="I28" s="2"/>
      <c r="J28" s="3"/>
      <c r="K28" s="3"/>
      <c r="L28" s="3"/>
    </row>
    <row r="29" spans="1:17" x14ac:dyDescent="0.25">
      <c r="A29" s="16">
        <v>2018</v>
      </c>
      <c r="B29" s="4" t="s">
        <v>16</v>
      </c>
      <c r="C29" s="4"/>
      <c r="D29" s="20"/>
      <c r="H29" s="3"/>
      <c r="I29" s="3"/>
      <c r="J29" s="3"/>
      <c r="K29" s="3"/>
      <c r="L29" s="3"/>
    </row>
    <row r="30" spans="1:17" x14ac:dyDescent="0.25">
      <c r="A30" s="16">
        <v>2018</v>
      </c>
      <c r="B30" s="4" t="s">
        <v>17</v>
      </c>
      <c r="C30" s="4"/>
      <c r="D30" s="20"/>
      <c r="H30" s="3"/>
      <c r="I30" s="3"/>
      <c r="J30" s="3"/>
      <c r="K30" s="3"/>
      <c r="L30" s="3"/>
    </row>
    <row r="31" spans="1:17" x14ac:dyDescent="0.25">
      <c r="A31" s="16">
        <v>2018</v>
      </c>
      <c r="B31" s="4" t="s">
        <v>15</v>
      </c>
      <c r="C31" s="4"/>
      <c r="D31" s="20"/>
      <c r="F31" s="3"/>
      <c r="G31" s="3"/>
      <c r="H31" s="3"/>
      <c r="I31" s="3"/>
      <c r="J31" s="3"/>
      <c r="K31" s="3"/>
      <c r="L31" s="3"/>
    </row>
    <row r="32" spans="1:17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24" t="s">
        <v>23</v>
      </c>
      <c r="D33" s="26">
        <f>SUM(D26:D31)</f>
        <v>0</v>
      </c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ht="15.75" thickBot="1" x14ac:dyDescent="0.3"/>
    <row r="36" spans="1:8" ht="15.75" thickBot="1" x14ac:dyDescent="0.3">
      <c r="A36" s="51" t="s">
        <v>7</v>
      </c>
      <c r="B36" s="52"/>
      <c r="C36" s="53"/>
    </row>
    <row r="37" spans="1:8" ht="15.75" thickBot="1" x14ac:dyDescent="0.3">
      <c r="A37" s="54"/>
      <c r="B37" s="55"/>
      <c r="C37" s="56"/>
    </row>
    <row r="38" spans="1:8" ht="30" thickBot="1" x14ac:dyDescent="0.3">
      <c r="A38" s="6" t="s">
        <v>3</v>
      </c>
      <c r="B38" s="15" t="s">
        <v>9</v>
      </c>
      <c r="C38" s="7" t="s">
        <v>4</v>
      </c>
    </row>
    <row r="39" spans="1:8" ht="15.75" thickBot="1" x14ac:dyDescent="0.3">
      <c r="A39" s="8">
        <v>60</v>
      </c>
      <c r="B39" s="9">
        <v>1.35E-2</v>
      </c>
      <c r="C39" s="10">
        <v>0.19</v>
      </c>
    </row>
  </sheetData>
  <mergeCells count="2">
    <mergeCell ref="A36:C36"/>
    <mergeCell ref="A37:C37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Summary</vt:lpstr>
      <vt:lpstr>Point Calculator</vt:lpstr>
    </vt:vector>
  </TitlesOfParts>
  <Company>Administrative Office of the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pfagan</dc:creator>
  <cp:lastModifiedBy>Kaye CHERRINGTON</cp:lastModifiedBy>
  <cp:lastPrinted>2015-12-22T16:42:23Z</cp:lastPrinted>
  <dcterms:created xsi:type="dcterms:W3CDTF">2014-02-11T22:44:21Z</dcterms:created>
  <dcterms:modified xsi:type="dcterms:W3CDTF">2018-03-27T13:31:54Z</dcterms:modified>
</cp:coreProperties>
</file>