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ringtonK\Documents\RFP's\2019-2020 RFPs, SOIQ's etc\RFP20-012 Horace Mann Construction Project\"/>
    </mc:Choice>
  </mc:AlternateContent>
  <bookViews>
    <workbookView xWindow="0" yWindow="0" windowWidth="28800" windowHeight="14235"/>
  </bookViews>
  <sheets>
    <sheet name="TAB-1" sheetId="19" r:id="rId1"/>
    <sheet name="Bid Analysis" sheetId="24" r:id="rId2"/>
    <sheet name="TAB-2" sheetId="21" state="hidden" r:id="rId3"/>
    <sheet name="TAB-3" sheetId="23" state="hidden" r:id="rId4"/>
  </sheets>
  <definedNames>
    <definedName name="_xlnm.Print_Area" localSheetId="0">'TAB-1'!$B$2:$AG$34</definedName>
    <definedName name="_xlnm.Print_Area" localSheetId="2">'TAB-2'!$B$2:$AE$58</definedName>
    <definedName name="_xlnm.Print_Area" localSheetId="3">'TAB-3'!$B$2:$AE$58</definedName>
    <definedName name="PRINT_BOTH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4" l="1"/>
  <c r="L7" i="24"/>
  <c r="L6" i="24"/>
  <c r="L5" i="24"/>
  <c r="F8" i="24"/>
  <c r="F7" i="24"/>
  <c r="F6" i="24"/>
  <c r="F5" i="24"/>
  <c r="J8" i="24"/>
  <c r="J7" i="24"/>
  <c r="J6" i="24"/>
  <c r="J5" i="24"/>
  <c r="J4" i="24"/>
  <c r="R21" i="24" l="1"/>
  <c r="R20" i="24"/>
  <c r="R17" i="24"/>
  <c r="R15" i="24"/>
  <c r="R13" i="24"/>
  <c r="Q21" i="24"/>
  <c r="Q20" i="24"/>
  <c r="Q17" i="24"/>
  <c r="Q15" i="24"/>
  <c r="Q13" i="24"/>
  <c r="P21" i="24"/>
  <c r="P20" i="24"/>
  <c r="P17" i="24"/>
  <c r="P15" i="24"/>
  <c r="P13" i="24"/>
  <c r="O21" i="24"/>
  <c r="O20" i="24"/>
  <c r="O17" i="24"/>
  <c r="O15" i="24"/>
  <c r="O13" i="24"/>
  <c r="N21" i="24"/>
  <c r="N20" i="24"/>
  <c r="N17" i="24"/>
  <c r="N15" i="24"/>
  <c r="N13" i="24"/>
  <c r="M21" i="24"/>
  <c r="M20" i="24"/>
  <c r="M17" i="24"/>
  <c r="M15" i="24"/>
  <c r="M13" i="24"/>
  <c r="H21" i="24"/>
  <c r="H20" i="24"/>
  <c r="H17" i="24"/>
  <c r="H15" i="24"/>
  <c r="H13" i="24"/>
  <c r="J13" i="24"/>
  <c r="J15" i="24"/>
  <c r="J17" i="24"/>
  <c r="J20" i="24"/>
  <c r="J21" i="24"/>
  <c r="K21" i="24"/>
  <c r="K15" i="24"/>
  <c r="K20" i="24"/>
  <c r="L20" i="24"/>
  <c r="K17" i="24"/>
  <c r="K13" i="24"/>
  <c r="L17" i="24" l="1"/>
  <c r="L13" i="24"/>
  <c r="L21" i="24"/>
  <c r="L15" i="24"/>
  <c r="AO30" i="19"/>
  <c r="AO29" i="19"/>
  <c r="AO28" i="19"/>
  <c r="AO27" i="19"/>
  <c r="AO26" i="19"/>
  <c r="AM30" i="19"/>
  <c r="AM29" i="19"/>
  <c r="AM28" i="19"/>
  <c r="AM27" i="19"/>
  <c r="AM26" i="19"/>
  <c r="AK30" i="19"/>
  <c r="AK29" i="19"/>
  <c r="AK28" i="19"/>
  <c r="AK27" i="19"/>
  <c r="AK26" i="19"/>
  <c r="AJ30" i="19"/>
  <c r="AJ29" i="19"/>
  <c r="AJ28" i="19"/>
  <c r="AJ27" i="19"/>
  <c r="AJ26" i="19"/>
  <c r="AI30" i="19"/>
  <c r="AI29" i="19"/>
  <c r="AI28" i="19"/>
  <c r="AI27" i="19"/>
  <c r="AI26" i="19"/>
  <c r="AH30" i="19"/>
  <c r="AH29" i="19"/>
  <c r="AH28" i="19"/>
  <c r="AH27" i="19"/>
  <c r="AH26" i="19"/>
  <c r="AF26" i="19"/>
  <c r="AE26" i="19"/>
  <c r="AF30" i="19" l="1"/>
  <c r="AF29" i="19"/>
  <c r="AF28" i="19"/>
  <c r="AF27" i="19"/>
  <c r="AE30" i="19"/>
  <c r="AE29" i="19"/>
  <c r="AE28" i="19"/>
  <c r="AE27" i="19"/>
  <c r="AG30" i="19" l="1"/>
  <c r="AG29" i="19"/>
  <c r="AG27" i="19"/>
  <c r="AG26" i="19"/>
  <c r="AG28" i="19"/>
  <c r="AC39" i="23"/>
  <c r="AB39" i="23"/>
  <c r="AA39" i="23"/>
  <c r="Z39" i="23"/>
  <c r="Y39" i="23"/>
  <c r="X39" i="23"/>
  <c r="W39" i="23"/>
  <c r="V39" i="23"/>
  <c r="U39" i="23"/>
  <c r="T39" i="23"/>
  <c r="S39" i="23"/>
  <c r="R39" i="23"/>
  <c r="AD34" i="23"/>
  <c r="AE34" i="23" s="1"/>
  <c r="AD33" i="23"/>
  <c r="AE33" i="23" s="1"/>
  <c r="AE32" i="23"/>
  <c r="AD32" i="23"/>
  <c r="AD31" i="23"/>
  <c r="AE31" i="23" s="1"/>
  <c r="AD30" i="23"/>
  <c r="AE30" i="23" s="1"/>
  <c r="AE39" i="23" s="1"/>
  <c r="AD25" i="23"/>
  <c r="AE25" i="23" s="1"/>
  <c r="AE3" i="23" s="1"/>
  <c r="AD24" i="23"/>
  <c r="AE24" i="23"/>
  <c r="AE2" i="23" s="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AD34" i="21"/>
  <c r="AE34" i="21" s="1"/>
  <c r="AD33" i="21"/>
  <c r="AE33" i="21" s="1"/>
  <c r="AD32" i="21"/>
  <c r="AE32" i="21"/>
  <c r="AD31" i="21"/>
  <c r="AE31" i="21" s="1"/>
  <c r="AD30" i="21"/>
  <c r="AD25" i="21"/>
  <c r="AE25" i="21"/>
  <c r="AE3" i="21" s="1"/>
  <c r="AD24" i="21"/>
  <c r="AE24" i="21" s="1"/>
  <c r="AE2" i="21" s="1"/>
  <c r="AE30" i="21"/>
  <c r="AE39" i="21" l="1"/>
  <c r="AD39" i="23"/>
  <c r="AD39" i="21"/>
</calcChain>
</file>

<file path=xl/sharedStrings.xml><?xml version="1.0" encoding="utf-8"?>
<sst xmlns="http://schemas.openxmlformats.org/spreadsheetml/2006/main" count="386" uniqueCount="134">
  <si>
    <t>CLIENT:</t>
  </si>
  <si>
    <t>Ogden City School District</t>
  </si>
  <si>
    <t>PROJECT:</t>
  </si>
  <si>
    <t>2018 Bond Program</t>
  </si>
  <si>
    <t>ARCHITECT:</t>
  </si>
  <si>
    <t>MHTN</t>
  </si>
  <si>
    <t>BUILDING:</t>
  </si>
  <si>
    <t>Horace Mann Elementary</t>
  </si>
  <si>
    <t>LOCATION:</t>
  </si>
  <si>
    <t>Building 11 Maintenance Training Room</t>
  </si>
  <si>
    <t>BIDS RECEIVED:</t>
  </si>
  <si>
    <t>PREPARED BY:</t>
  </si>
  <si>
    <t>Chris Kartchner</t>
  </si>
  <si>
    <t>BIDS OPENED:</t>
  </si>
  <si>
    <t>BID TABULATION</t>
  </si>
  <si>
    <t>BID BOND</t>
  </si>
  <si>
    <t>SINGED BID FORM</t>
  </si>
  <si>
    <t>NON-COLLUSION AFFIDAVIT</t>
  </si>
  <si>
    <t>CONTRACTOR'S LICENSE</t>
  </si>
  <si>
    <t>Addenda 1</t>
  </si>
  <si>
    <t>Addenda 2</t>
  </si>
  <si>
    <t>Addenda 3</t>
  </si>
  <si>
    <t>Addenda 4</t>
  </si>
  <si>
    <t>SUBCONTRACTOR LIST</t>
  </si>
  <si>
    <t>QUALIFICATION STATEMENT</t>
  </si>
  <si>
    <t>PRE-QUALIFIED</t>
  </si>
  <si>
    <t>PhotoVoltaic add</t>
  </si>
  <si>
    <t>Canopies deduct</t>
  </si>
  <si>
    <t>PVC Roof Membrane deduct</t>
  </si>
  <si>
    <t>TOTAL</t>
  </si>
  <si>
    <t>BIDDER</t>
  </si>
  <si>
    <t>BASE BID</t>
  </si>
  <si>
    <t>ALT#1</t>
  </si>
  <si>
    <t>ALT#2</t>
  </si>
  <si>
    <t>ALT#3</t>
  </si>
  <si>
    <t>ALT. #6</t>
  </si>
  <si>
    <t>ALT. #7</t>
  </si>
  <si>
    <t>ALT. #8</t>
  </si>
  <si>
    <t>ALT. #9</t>
  </si>
  <si>
    <t>ALT. #10</t>
  </si>
  <si>
    <t>ALTERNATES</t>
  </si>
  <si>
    <t>what if 1</t>
  </si>
  <si>
    <t>what if 2</t>
  </si>
  <si>
    <t>what if 3</t>
  </si>
  <si>
    <t>what if combo</t>
  </si>
  <si>
    <t>what if combo 2</t>
  </si>
  <si>
    <t>what if combo 3</t>
  </si>
  <si>
    <t>R &amp; O CONSTRUCTION</t>
  </si>
  <si>
    <t>X</t>
  </si>
  <si>
    <t>BUD MAHAS CONSTRUCTION</t>
  </si>
  <si>
    <t>WADMAN CORPORATION</t>
  </si>
  <si>
    <t>HUGHES CONTRACTORS</t>
  </si>
  <si>
    <t>ONE WEST CONSTRUCTION</t>
  </si>
  <si>
    <t>MEAN</t>
  </si>
  <si>
    <t>ALT. NO. 1</t>
  </si>
  <si>
    <t>ALT. NO. 2</t>
  </si>
  <si>
    <t>ALT. NO. 3</t>
  </si>
  <si>
    <t>ALT. NO. 6</t>
  </si>
  <si>
    <t>ALT. NO. 7</t>
  </si>
  <si>
    <t>ALT. NO. 8</t>
  </si>
  <si>
    <t>ALT. NO. 9</t>
  </si>
  <si>
    <t>ALT. NO. 10</t>
  </si>
  <si>
    <t>ALT. NO. 11</t>
  </si>
  <si>
    <t>OPENED BY:</t>
  </si>
  <si>
    <t>WITNESS:</t>
  </si>
  <si>
    <t>TEMPLATE INFORMATION:</t>
  </si>
  <si>
    <t>PLEASE DELETE OR HIDE UNNECESSARY INFORMATION IN THIS SHEET</t>
  </si>
  <si>
    <t>COLUMNS N THOUGH P ARE HIDDEN AND ARE AVAILABLE FOR ADDITIONAL BIDDING REQUIREMENTS</t>
  </si>
  <si>
    <t>COLUMNS X THOUGH AC ARE HIDDEN AND ARE AVAILABLE  FOR ADDITIONAL ALTERNATES</t>
  </si>
  <si>
    <t>ROWS 48 THOUGH 53 ARE HIDDEN ROWS AND ARE AVAILABLE FOR MORE DETAILED ALTERNATE DESCRIPTIONS</t>
  </si>
  <si>
    <t>KITCHELL ESTIMATE:</t>
  </si>
  <si>
    <t>A/E ESTIMATE:</t>
  </si>
  <si>
    <t>IOWA DEPARTMENT OF CORRECTIONS</t>
  </si>
  <si>
    <t>PROJECT BUDGET:</t>
  </si>
  <si>
    <t>ISP - MAX SECURITY PRISON</t>
  </si>
  <si>
    <t>abc &amp; Associates</t>
  </si>
  <si>
    <t>ALL</t>
  </si>
  <si>
    <t>ARCHITECT PROJECT NO.:</t>
  </si>
  <si>
    <t>BID PACKAGE:</t>
  </si>
  <si>
    <t>PREFABRICATED CELLS</t>
  </si>
  <si>
    <t>BID NO.:</t>
  </si>
  <si>
    <t>4735-1</t>
  </si>
  <si>
    <t>FT. MADISON, IA</t>
  </si>
  <si>
    <t>KCEM JOB NO.</t>
  </si>
  <si>
    <t>Kitchell CEM, Tim Prechel</t>
  </si>
  <si>
    <t>BID TIME:</t>
  </si>
  <si>
    <t>2:00 PM</t>
  </si>
  <si>
    <t>ASBESTOS STATEMENT</t>
  </si>
  <si>
    <t>DVBE GOOD FAITH</t>
  </si>
  <si>
    <t>DISTRICT POLICY STATEMENT</t>
  </si>
  <si>
    <t>ADDENDA ACKNOWLEDGED</t>
  </si>
  <si>
    <t>RESPONSIVE BID</t>
  </si>
  <si>
    <t>PARKING LOT EXPANSION</t>
  </si>
  <si>
    <t>CAFETERIA WIDOW COVERINGS</t>
  </si>
  <si>
    <t>CANOPY AT ENTRY</t>
  </si>
  <si>
    <t>COURTYARD MODIFICATIONS</t>
  </si>
  <si>
    <t>LANDSCAPING</t>
  </si>
  <si>
    <t>ALT. #1</t>
  </si>
  <si>
    <t>ALT. #2</t>
  </si>
  <si>
    <t>ALT. #3</t>
  </si>
  <si>
    <t>ALT. #4</t>
  </si>
  <si>
    <t>ALT. #5</t>
  </si>
  <si>
    <t>ALT. #11</t>
  </si>
  <si>
    <t>KITCHELL ESTIMATE</t>
  </si>
  <si>
    <t>A/E ESTIMATE</t>
  </si>
  <si>
    <t>SMITH CONSTRUCTION</t>
  </si>
  <si>
    <t>JONES CONSTRUCTION</t>
  </si>
  <si>
    <t>CARLSON CONSTRUCTION</t>
  </si>
  <si>
    <t>SAMUELSON CONSTRUCTION</t>
  </si>
  <si>
    <t>JOHNSON CONSTRUCTION</t>
  </si>
  <si>
    <t>PARKING LOT EXPANSION ON NORTHEAST CORNER OF SITE</t>
  </si>
  <si>
    <t>CAFETERIA WINDOW COVERINGS</t>
  </si>
  <si>
    <t xml:space="preserve">CANOPY AT ENTRY </t>
  </si>
  <si>
    <t>ALT. NO. 4</t>
  </si>
  <si>
    <t>ALT. NO. 5</t>
  </si>
  <si>
    <t>GENERAL</t>
  </si>
  <si>
    <t>x</t>
  </si>
  <si>
    <t>Base</t>
  </si>
  <si>
    <t>alt 1</t>
  </si>
  <si>
    <t>alt 2</t>
  </si>
  <si>
    <t>alt 3</t>
  </si>
  <si>
    <t>1&amp;2</t>
  </si>
  <si>
    <t>1&amp;3</t>
  </si>
  <si>
    <t>2&amp;3</t>
  </si>
  <si>
    <t>Base Plus 1,2,3</t>
  </si>
  <si>
    <t>R&amp;O</t>
  </si>
  <si>
    <t>HUGHES</t>
  </si>
  <si>
    <t>BUD MAHAS</t>
  </si>
  <si>
    <t>Spread from Low</t>
  </si>
  <si>
    <t>WADMAN</t>
  </si>
  <si>
    <t>ONEWEST</t>
  </si>
  <si>
    <t>Base Plus the following alternate(s)</t>
  </si>
  <si>
    <t>Board Approved R&amp;O Construction as the Contractor January 16, 2020.</t>
  </si>
  <si>
    <t>Board accepts base bid plus alternates #1 and #2.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</si>
</sst>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mmmm\ d\,\ yyyy"/>
    <numFmt numFmtId="165" formatCode="0_);\(0\)"/>
    <numFmt numFmtId="166" formatCode="0.000%"/>
  </numFmts>
  <fonts count="18" x14ac:knownFonts="1">
    <font>
      <sz val="10"/>
      <name val="Arial"/>
    </font>
    <font>
      <sz val="10"/>
      <name val="MS Sans Serif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theme="0"/>
      <name val="Arial"/>
      <family val="2"/>
    </font>
    <font>
      <b/>
      <sz val="10"/>
      <name val="MS Sans Serif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5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6" fillId="0" borderId="0" xfId="1" quotePrefix="1" applyFont="1" applyAlignment="1">
      <alignment horizontal="left"/>
    </xf>
    <xf numFmtId="0" fontId="2" fillId="0" borderId="0" xfId="1" applyFont="1"/>
    <xf numFmtId="0" fontId="4" fillId="0" borderId="0" xfId="1" applyFont="1" applyAlignment="1">
      <alignment horizontal="left"/>
    </xf>
    <xf numFmtId="0" fontId="2" fillId="0" borderId="0" xfId="1" quotePrefix="1" applyFont="1" applyAlignment="1">
      <alignment horizontal="right"/>
    </xf>
    <xf numFmtId="0" fontId="2" fillId="0" borderId="0" xfId="1" quotePrefix="1" applyFont="1" applyAlignment="1">
      <alignment horizontal="left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5" fontId="1" fillId="0" borderId="0" xfId="1" applyNumberFormat="1"/>
    <xf numFmtId="0" fontId="3" fillId="0" borderId="0" xfId="1" quotePrefix="1" applyFont="1" applyAlignment="1">
      <alignment horizontal="right"/>
    </xf>
    <xf numFmtId="5" fontId="5" fillId="0" borderId="0" xfId="1" applyNumberFormat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3" fillId="0" borderId="0" xfId="1" applyFont="1" applyAlignment="1">
      <alignment horizontal="left"/>
    </xf>
    <xf numFmtId="0" fontId="5" fillId="0" borderId="0" xfId="1" quotePrefix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165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5" fillId="0" borderId="0" xfId="1" quotePrefix="1" applyNumberFormat="1" applyFont="1" applyAlignment="1">
      <alignment horizontal="left"/>
    </xf>
    <xf numFmtId="0" fontId="2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quotePrefix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5" fillId="0" borderId="14" xfId="1" applyFont="1" applyBorder="1"/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5" fontId="3" fillId="0" borderId="17" xfId="1" applyNumberFormat="1" applyFont="1" applyBorder="1"/>
    <xf numFmtId="5" fontId="3" fillId="0" borderId="18" xfId="1" applyNumberFormat="1" applyFont="1" applyBorder="1"/>
    <xf numFmtId="5" fontId="3" fillId="0" borderId="19" xfId="1" applyNumberFormat="1" applyFont="1" applyBorder="1"/>
    <xf numFmtId="5" fontId="3" fillId="0" borderId="20" xfId="1" applyNumberFormat="1" applyFont="1" applyBorder="1"/>
    <xf numFmtId="0" fontId="5" fillId="0" borderId="21" xfId="1" applyFont="1" applyBorder="1"/>
    <xf numFmtId="0" fontId="5" fillId="0" borderId="22" xfId="1" applyFont="1" applyBorder="1"/>
    <xf numFmtId="0" fontId="5" fillId="0" borderId="23" xfId="1" applyFont="1" applyBorder="1"/>
    <xf numFmtId="0" fontId="5" fillId="0" borderId="22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5" fontId="3" fillId="0" borderId="25" xfId="1" applyNumberFormat="1" applyFont="1" applyBorder="1"/>
    <xf numFmtId="5" fontId="3" fillId="0" borderId="26" xfId="1" applyNumberFormat="1" applyFont="1" applyBorder="1"/>
    <xf numFmtId="5" fontId="3" fillId="0" borderId="27" xfId="1" applyNumberFormat="1" applyFont="1" applyBorder="1"/>
    <xf numFmtId="5" fontId="3" fillId="0" borderId="24" xfId="1" applyNumberFormat="1" applyFont="1" applyBorder="1"/>
    <xf numFmtId="0" fontId="5" fillId="0" borderId="21" xfId="1" quotePrefix="1" applyFont="1" applyBorder="1" applyAlignment="1">
      <alignment horizontal="left"/>
    </xf>
    <xf numFmtId="0" fontId="3" fillId="0" borderId="22" xfId="1" applyFont="1" applyBorder="1"/>
    <xf numFmtId="0" fontId="3" fillId="0" borderId="23" xfId="1" applyFont="1" applyBorder="1"/>
    <xf numFmtId="0" fontId="3" fillId="0" borderId="21" xfId="1" applyFont="1" applyBorder="1"/>
    <xf numFmtId="0" fontId="3" fillId="0" borderId="28" xfId="1" applyFont="1" applyBorder="1"/>
    <xf numFmtId="0" fontId="3" fillId="0" borderId="29" xfId="1" applyFont="1" applyBorder="1"/>
    <xf numFmtId="0" fontId="3" fillId="0" borderId="30" xfId="1" applyFont="1" applyBorder="1"/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5" fontId="3" fillId="0" borderId="32" xfId="1" applyNumberFormat="1" applyFont="1" applyBorder="1"/>
    <xf numFmtId="5" fontId="3" fillId="0" borderId="33" xfId="1" applyNumberFormat="1" applyFont="1" applyBorder="1"/>
    <xf numFmtId="5" fontId="3" fillId="0" borderId="34" xfId="1" applyNumberFormat="1" applyFont="1" applyBorder="1"/>
    <xf numFmtId="5" fontId="3" fillId="0" borderId="31" xfId="1" applyNumberFormat="1" applyFont="1" applyBorder="1"/>
    <xf numFmtId="0" fontId="5" fillId="0" borderId="14" xfId="1" applyFont="1" applyBorder="1" applyAlignment="1">
      <alignment horizontal="left"/>
    </xf>
    <xf numFmtId="0" fontId="5" fillId="0" borderId="20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23" xfId="1" applyFont="1" applyBorder="1" applyAlignment="1">
      <alignment horizontal="left"/>
    </xf>
    <xf numFmtId="0" fontId="3" fillId="0" borderId="21" xfId="1" quotePrefix="1" applyFont="1" applyBorder="1" applyAlignment="1">
      <alignment horizontal="left"/>
    </xf>
    <xf numFmtId="0" fontId="3" fillId="0" borderId="23" xfId="1" quotePrefix="1" applyFont="1" applyBorder="1" applyAlignment="1">
      <alignment horizontal="left"/>
    </xf>
    <xf numFmtId="0" fontId="5" fillId="0" borderId="24" xfId="1" quotePrefix="1" applyFont="1" applyBorder="1" applyAlignment="1">
      <alignment horizontal="center"/>
    </xf>
    <xf numFmtId="5" fontId="3" fillId="0" borderId="35" xfId="1" applyNumberFormat="1" applyFont="1" applyBorder="1"/>
    <xf numFmtId="0" fontId="5" fillId="0" borderId="14" xfId="1" quotePrefix="1" applyFont="1" applyBorder="1" applyAlignment="1">
      <alignment horizontal="left"/>
    </xf>
    <xf numFmtId="0" fontId="5" fillId="0" borderId="13" xfId="1" quotePrefix="1" applyFont="1" applyBorder="1" applyAlignment="1">
      <alignment horizontal="center"/>
    </xf>
    <xf numFmtId="0" fontId="5" fillId="0" borderId="20" xfId="1" quotePrefix="1" applyFont="1" applyBorder="1" applyAlignment="1">
      <alignment horizontal="center"/>
    </xf>
    <xf numFmtId="0" fontId="5" fillId="0" borderId="14" xfId="1" quotePrefix="1" applyFont="1" applyBorder="1" applyAlignment="1">
      <alignment horizontal="center"/>
    </xf>
    <xf numFmtId="0" fontId="5" fillId="0" borderId="22" xfId="1" quotePrefix="1" applyFont="1" applyBorder="1" applyAlignment="1">
      <alignment horizontal="center"/>
    </xf>
    <xf numFmtId="0" fontId="5" fillId="0" borderId="23" xfId="1" quotePrefix="1" applyFont="1" applyBorder="1" applyAlignment="1">
      <alignment horizontal="center"/>
    </xf>
    <xf numFmtId="0" fontId="3" fillId="0" borderId="36" xfId="1" applyFont="1" applyBorder="1"/>
    <xf numFmtId="0" fontId="3" fillId="0" borderId="37" xfId="1" applyFont="1" applyBorder="1"/>
    <xf numFmtId="0" fontId="3" fillId="0" borderId="38" xfId="1" quotePrefix="1" applyFont="1" applyBorder="1" applyAlignment="1">
      <alignment horizontal="left"/>
    </xf>
    <xf numFmtId="0" fontId="5" fillId="0" borderId="37" xfId="1" quotePrefix="1" applyFont="1" applyBorder="1" applyAlignment="1">
      <alignment horizontal="center"/>
    </xf>
    <xf numFmtId="0" fontId="5" fillId="0" borderId="39" xfId="1" quotePrefix="1" applyFont="1" applyBorder="1" applyAlignment="1">
      <alignment horizontal="center"/>
    </xf>
    <xf numFmtId="0" fontId="5" fillId="0" borderId="38" xfId="1" quotePrefix="1" applyFont="1" applyBorder="1" applyAlignment="1">
      <alignment horizontal="center"/>
    </xf>
    <xf numFmtId="5" fontId="3" fillId="0" borderId="40" xfId="1" applyNumberFormat="1" applyFont="1" applyBorder="1"/>
    <xf numFmtId="5" fontId="3" fillId="0" borderId="41" xfId="1" applyNumberFormat="1" applyFont="1" applyBorder="1"/>
    <xf numFmtId="5" fontId="3" fillId="0" borderId="42" xfId="1" applyNumberFormat="1" applyFont="1" applyBorder="1"/>
    <xf numFmtId="5" fontId="3" fillId="0" borderId="39" xfId="1" applyNumberFormat="1" applyFont="1" applyBorder="1"/>
    <xf numFmtId="0" fontId="3" fillId="0" borderId="43" xfId="1" quotePrefix="1" applyFont="1" applyBorder="1" applyAlignment="1">
      <alignment horizontal="left"/>
    </xf>
    <xf numFmtId="0" fontId="10" fillId="0" borderId="44" xfId="1" quotePrefix="1" applyFont="1" applyBorder="1" applyAlignment="1">
      <alignment horizontal="left"/>
    </xf>
    <xf numFmtId="0" fontId="3" fillId="0" borderId="44" xfId="1" quotePrefix="1" applyFont="1" applyBorder="1" applyAlignment="1">
      <alignment horizontal="left"/>
    </xf>
    <xf numFmtId="0" fontId="5" fillId="0" borderId="44" xfId="1" quotePrefix="1" applyFont="1" applyBorder="1" applyAlignment="1">
      <alignment horizontal="center"/>
    </xf>
    <xf numFmtId="5" fontId="3" fillId="0" borderId="44" xfId="1" applyNumberFormat="1" applyFont="1" applyBorder="1"/>
    <xf numFmtId="5" fontId="3" fillId="0" borderId="45" xfId="1" applyNumberFormat="1" applyFont="1" applyBorder="1"/>
    <xf numFmtId="0" fontId="10" fillId="0" borderId="22" xfId="1" quotePrefix="1" applyFont="1" applyBorder="1" applyAlignment="1">
      <alignment horizontal="left"/>
    </xf>
    <xf numFmtId="0" fontId="3" fillId="0" borderId="22" xfId="1" quotePrefix="1" applyFont="1" applyBorder="1" applyAlignment="1">
      <alignment horizontal="left"/>
    </xf>
    <xf numFmtId="5" fontId="3" fillId="0" borderId="22" xfId="1" applyNumberFormat="1" applyFont="1" applyBorder="1"/>
    <xf numFmtId="5" fontId="3" fillId="0" borderId="23" xfId="1" applyNumberFormat="1" applyFont="1" applyBorder="1"/>
    <xf numFmtId="0" fontId="10" fillId="0" borderId="22" xfId="1" applyFont="1" applyBorder="1" applyAlignment="1">
      <alignment horizontal="left"/>
    </xf>
    <xf numFmtId="0" fontId="11" fillId="0" borderId="0" xfId="1" applyFont="1"/>
    <xf numFmtId="0" fontId="5" fillId="0" borderId="37" xfId="1" applyFont="1" applyBorder="1" applyAlignment="1">
      <alignment horizontal="center"/>
    </xf>
    <xf numFmtId="5" fontId="3" fillId="0" borderId="37" xfId="1" applyNumberFormat="1" applyFont="1" applyBorder="1"/>
    <xf numFmtId="5" fontId="3" fillId="0" borderId="38" xfId="1" applyNumberFormat="1" applyFont="1" applyBorder="1"/>
    <xf numFmtId="0" fontId="3" fillId="0" borderId="0" xfId="1" applyFont="1"/>
    <xf numFmtId="0" fontId="3" fillId="0" borderId="46" xfId="1" applyFont="1" applyBorder="1"/>
    <xf numFmtId="0" fontId="11" fillId="0" borderId="0" xfId="1" quotePrefix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1" quotePrefix="1" applyFont="1" applyAlignment="1">
      <alignment horizontal="left"/>
    </xf>
    <xf numFmtId="5" fontId="0" fillId="0" borderId="25" xfId="1" applyNumberFormat="1" applyFont="1" applyBorder="1"/>
    <xf numFmtId="0" fontId="0" fillId="0" borderId="0" xfId="1" quotePrefix="1" applyFont="1" applyAlignment="1">
      <alignment horizontal="right"/>
    </xf>
    <xf numFmtId="0" fontId="0" fillId="0" borderId="11" xfId="1" quotePrefix="1" applyFont="1" applyBorder="1" applyAlignment="1">
      <alignment horizontal="center"/>
    </xf>
    <xf numFmtId="0" fontId="3" fillId="0" borderId="0" xfId="1" applyFont="1" applyBorder="1"/>
    <xf numFmtId="0" fontId="12" fillId="0" borderId="24" xfId="1" applyFont="1" applyBorder="1" applyAlignment="1">
      <alignment horizontal="center"/>
    </xf>
    <xf numFmtId="14" fontId="5" fillId="0" borderId="0" xfId="1" applyNumberFormat="1" applyFont="1" applyAlignment="1">
      <alignment horizontal="left"/>
    </xf>
    <xf numFmtId="0" fontId="8" fillId="0" borderId="21" xfId="1" applyFont="1" applyBorder="1"/>
    <xf numFmtId="0" fontId="8" fillId="0" borderId="21" xfId="1" quotePrefix="1" applyFont="1" applyBorder="1" applyAlignment="1">
      <alignment horizontal="left"/>
    </xf>
    <xf numFmtId="0" fontId="12" fillId="0" borderId="10" xfId="1" applyFont="1" applyBorder="1" applyAlignment="1">
      <alignment horizontal="center"/>
    </xf>
    <xf numFmtId="0" fontId="12" fillId="0" borderId="4" xfId="1" applyFont="1" applyBorder="1" applyAlignment="1">
      <alignment textRotation="90" wrapText="1"/>
    </xf>
    <xf numFmtId="0" fontId="12" fillId="0" borderId="2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7" xfId="0" applyFont="1" applyBorder="1" applyAlignment="1">
      <alignment textRotation="90" wrapText="1"/>
    </xf>
    <xf numFmtId="0" fontId="12" fillId="0" borderId="0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11" xfId="1" quotePrefix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4" fillId="0" borderId="0" xfId="1" quotePrefix="1" applyFont="1" applyAlignment="1">
      <alignment horizontal="left"/>
    </xf>
    <xf numFmtId="0" fontId="14" fillId="0" borderId="0" xfId="1" applyFont="1" applyAlignment="1">
      <alignment horizontal="left"/>
    </xf>
    <xf numFmtId="0" fontId="13" fillId="0" borderId="0" xfId="1" quotePrefix="1" applyFont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right"/>
    </xf>
    <xf numFmtId="5" fontId="14" fillId="0" borderId="0" xfId="1" applyNumberFormat="1" applyFont="1" applyAlignment="1">
      <alignment horizontal="left"/>
    </xf>
    <xf numFmtId="0" fontId="14" fillId="0" borderId="0" xfId="1" quotePrefix="1" applyFont="1" applyBorder="1" applyAlignment="1">
      <alignment horizontal="center"/>
    </xf>
    <xf numFmtId="0" fontId="14" fillId="0" borderId="11" xfId="1" quotePrefix="1" applyFont="1" applyBorder="1" applyAlignment="1">
      <alignment horizontal="center" wrapText="1"/>
    </xf>
    <xf numFmtId="0" fontId="14" fillId="0" borderId="11" xfId="1" quotePrefix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1" quotePrefix="1" applyFont="1" applyBorder="1" applyAlignment="1">
      <alignment horizontal="center" textRotation="90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1" quotePrefix="1" applyFont="1" applyBorder="1" applyAlignment="1">
      <alignment horizontal="center" textRotation="90"/>
    </xf>
    <xf numFmtId="0" fontId="5" fillId="2" borderId="24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5" fontId="0" fillId="0" borderId="47" xfId="1" applyNumberFormat="1" applyFont="1" applyBorder="1"/>
    <xf numFmtId="5" fontId="3" fillId="0" borderId="47" xfId="1" applyNumberFormat="1" applyFont="1" applyBorder="1"/>
    <xf numFmtId="5" fontId="0" fillId="3" borderId="47" xfId="1" applyNumberFormat="1" applyFont="1" applyFill="1" applyBorder="1"/>
    <xf numFmtId="5" fontId="3" fillId="3" borderId="47" xfId="1" applyNumberFormat="1" applyFont="1" applyFill="1" applyBorder="1"/>
    <xf numFmtId="5" fontId="0" fillId="4" borderId="47" xfId="1" applyNumberFormat="1" applyFont="1" applyFill="1" applyBorder="1"/>
    <xf numFmtId="5" fontId="3" fillId="4" borderId="47" xfId="1" applyNumberFormat="1" applyFont="1" applyFill="1" applyBorder="1"/>
    <xf numFmtId="5" fontId="0" fillId="0" borderId="47" xfId="1" applyNumberFormat="1" applyFont="1" applyFill="1" applyBorder="1"/>
    <xf numFmtId="5" fontId="3" fillId="0" borderId="47" xfId="1" applyNumberFormat="1" applyFont="1" applyFill="1" applyBorder="1"/>
    <xf numFmtId="5" fontId="3" fillId="7" borderId="47" xfId="1" applyNumberFormat="1" applyFont="1" applyFill="1" applyBorder="1"/>
    <xf numFmtId="5" fontId="3" fillId="8" borderId="47" xfId="1" applyNumberFormat="1" applyFont="1" applyFill="1" applyBorder="1"/>
    <xf numFmtId="5" fontId="3" fillId="9" borderId="47" xfId="1" applyNumberFormat="1" applyFont="1" applyFill="1" applyBorder="1"/>
    <xf numFmtId="5" fontId="16" fillId="10" borderId="47" xfId="1" applyNumberFormat="1" applyFont="1" applyFill="1" applyBorder="1"/>
    <xf numFmtId="5" fontId="0" fillId="0" borderId="47" xfId="0" applyNumberFormat="1" applyBorder="1"/>
    <xf numFmtId="5" fontId="0" fillId="0" borderId="50" xfId="0" applyNumberFormat="1" applyBorder="1"/>
    <xf numFmtId="0" fontId="0" fillId="0" borderId="47" xfId="0" applyBorder="1"/>
    <xf numFmtId="5" fontId="16" fillId="5" borderId="47" xfId="1" applyNumberFormat="1" applyFont="1" applyFill="1" applyBorder="1"/>
    <xf numFmtId="5" fontId="16" fillId="6" borderId="48" xfId="0" applyNumberFormat="1" applyFont="1" applyFill="1" applyBorder="1"/>
    <xf numFmtId="166" fontId="0" fillId="0" borderId="47" xfId="2" applyNumberFormat="1" applyFont="1" applyBorder="1"/>
    <xf numFmtId="5" fontId="3" fillId="12" borderId="47" xfId="1" applyNumberFormat="1" applyFont="1" applyFill="1" applyBorder="1"/>
    <xf numFmtId="5" fontId="3" fillId="13" borderId="47" xfId="1" applyNumberFormat="1" applyFont="1" applyFill="1" applyBorder="1"/>
    <xf numFmtId="5" fontId="16" fillId="14" borderId="47" xfId="1" applyNumberFormat="1" applyFont="1" applyFill="1" applyBorder="1"/>
    <xf numFmtId="5" fontId="3" fillId="15" borderId="47" xfId="1" applyNumberFormat="1" applyFont="1" applyFill="1" applyBorder="1"/>
    <xf numFmtId="5" fontId="16" fillId="16" borderId="47" xfId="1" applyNumberFormat="1" applyFont="1" applyFill="1" applyBorder="1"/>
    <xf numFmtId="5" fontId="16" fillId="17" borderId="47" xfId="1" applyNumberFormat="1" applyFont="1" applyFill="1" applyBorder="1"/>
    <xf numFmtId="5" fontId="3" fillId="18" borderId="47" xfId="1" applyNumberFormat="1" applyFont="1" applyFill="1" applyBorder="1"/>
    <xf numFmtId="5" fontId="3" fillId="19" borderId="47" xfId="1" applyNumberFormat="1" applyFont="1" applyFill="1" applyBorder="1"/>
    <xf numFmtId="5" fontId="0" fillId="15" borderId="49" xfId="0" applyNumberFormat="1" applyFill="1" applyBorder="1"/>
    <xf numFmtId="5" fontId="0" fillId="20" borderId="49" xfId="0" applyNumberFormat="1" applyFill="1" applyBorder="1"/>
    <xf numFmtId="5" fontId="0" fillId="20" borderId="47" xfId="1" applyNumberFormat="1" applyFont="1" applyFill="1" applyBorder="1"/>
    <xf numFmtId="5" fontId="3" fillId="20" borderId="47" xfId="1" applyNumberFormat="1" applyFont="1" applyFill="1" applyBorder="1"/>
    <xf numFmtId="5" fontId="16" fillId="21" borderId="47" xfId="1" applyNumberFormat="1" applyFont="1" applyFill="1" applyBorder="1"/>
    <xf numFmtId="5" fontId="16" fillId="22" borderId="47" xfId="1" applyNumberFormat="1" applyFont="1" applyFill="1" applyBorder="1"/>
    <xf numFmtId="5" fontId="16" fillId="11" borderId="47" xfId="1" applyNumberFormat="1" applyFont="1" applyFill="1" applyBorder="1"/>
    <xf numFmtId="0" fontId="4" fillId="0" borderId="0" xfId="0" applyFont="1" applyBorder="1" applyAlignment="1">
      <alignment horizontal="center"/>
    </xf>
    <xf numFmtId="0" fontId="8" fillId="23" borderId="12" xfId="1" applyFont="1" applyFill="1" applyBorder="1"/>
    <xf numFmtId="0" fontId="3" fillId="23" borderId="13" xfId="1" applyFont="1" applyFill="1" applyBorder="1"/>
    <xf numFmtId="0" fontId="5" fillId="23" borderId="14" xfId="1" applyFont="1" applyFill="1" applyBorder="1" applyAlignment="1">
      <alignment horizontal="left"/>
    </xf>
    <xf numFmtId="0" fontId="5" fillId="23" borderId="13" xfId="1" applyFont="1" applyFill="1" applyBorder="1" applyAlignment="1">
      <alignment horizontal="center"/>
    </xf>
    <xf numFmtId="0" fontId="5" fillId="23" borderId="20" xfId="1" applyFont="1" applyFill="1" applyBorder="1" applyAlignment="1">
      <alignment horizontal="center"/>
    </xf>
    <xf numFmtId="0" fontId="12" fillId="23" borderId="20" xfId="1" applyFont="1" applyFill="1" applyBorder="1" applyAlignment="1">
      <alignment horizontal="center"/>
    </xf>
    <xf numFmtId="0" fontId="5" fillId="23" borderId="14" xfId="1" applyFont="1" applyFill="1" applyBorder="1" applyAlignment="1">
      <alignment horizontal="center"/>
    </xf>
    <xf numFmtId="5" fontId="0" fillId="23" borderId="25" xfId="1" applyNumberFormat="1" applyFont="1" applyFill="1" applyBorder="1"/>
    <xf numFmtId="5" fontId="3" fillId="23" borderId="18" xfId="1" applyNumberFormat="1" applyFont="1" applyFill="1" applyBorder="1"/>
    <xf numFmtId="5" fontId="3" fillId="23" borderId="19" xfId="1" applyNumberFormat="1" applyFont="1" applyFill="1" applyBorder="1"/>
    <xf numFmtId="5" fontId="5" fillId="23" borderId="18" xfId="1" applyNumberFormat="1" applyFont="1" applyFill="1" applyBorder="1"/>
    <xf numFmtId="5" fontId="17" fillId="23" borderId="0" xfId="1" applyNumberFormat="1" applyFont="1" applyFill="1"/>
    <xf numFmtId="0" fontId="1" fillId="23" borderId="0" xfId="1" applyFill="1"/>
    <xf numFmtId="0" fontId="8" fillId="0" borderId="0" xfId="1" applyFont="1"/>
    <xf numFmtId="0" fontId="8" fillId="0" borderId="0" xfId="1" quotePrefix="1" applyFont="1" applyAlignment="1">
      <alignment horizontal="left"/>
    </xf>
    <xf numFmtId="0" fontId="8" fillId="0" borderId="0" xfId="1" applyFont="1" applyAlignment="1">
      <alignment horizontal="left"/>
    </xf>
    <xf numFmtId="0" fontId="1" fillId="24" borderId="0" xfId="1" applyFill="1"/>
    <xf numFmtId="5" fontId="17" fillId="25" borderId="0" xfId="1" applyNumberFormat="1" applyFont="1" applyFill="1"/>
    <xf numFmtId="0" fontId="0" fillId="0" borderId="4" xfId="1" quotePrefix="1" applyFont="1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4" xfId="1" applyFont="1" applyBorder="1" applyAlignment="1">
      <alignment horizontal="center" textRotation="90" wrapText="1"/>
    </xf>
    <xf numFmtId="0" fontId="12" fillId="0" borderId="4" xfId="1" applyFont="1" applyBorder="1" applyAlignment="1">
      <alignment horizontal="center" textRotation="90"/>
    </xf>
    <xf numFmtId="0" fontId="12" fillId="0" borderId="7" xfId="1" applyFont="1" applyBorder="1" applyAlignment="1">
      <alignment horizontal="center" textRotation="90"/>
    </xf>
    <xf numFmtId="0" fontId="12" fillId="0" borderId="11" xfId="1" applyFont="1" applyBorder="1" applyAlignment="1">
      <alignment horizontal="center" textRotation="90"/>
    </xf>
    <xf numFmtId="0" fontId="11" fillId="0" borderId="4" xfId="1" applyFont="1" applyBorder="1" applyAlignment="1">
      <alignment horizontal="center" textRotation="90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1" quotePrefix="1" applyFont="1" applyBorder="1" applyAlignment="1">
      <alignment horizontal="center" textRotation="90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2" fillId="0" borderId="4" xfId="1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 wrapText="1"/>
    </xf>
    <xf numFmtId="0" fontId="12" fillId="0" borderId="4" xfId="1" quotePrefix="1" applyFont="1" applyBorder="1" applyAlignment="1">
      <alignment horizontal="center" textRotation="90"/>
    </xf>
    <xf numFmtId="0" fontId="10" fillId="0" borderId="4" xfId="1" quotePrefix="1" applyFont="1" applyBorder="1" applyAlignment="1">
      <alignment horizontal="center" textRotation="90" wrapText="1"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" xfId="1" applyFont="1" applyBorder="1" applyAlignment="1">
      <alignment horizontal="center" textRotation="90" wrapText="1"/>
    </xf>
    <xf numFmtId="0" fontId="2" fillId="0" borderId="4" xfId="1" applyFont="1" applyBorder="1" applyAlignment="1">
      <alignment horizontal="center" textRotation="90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1" quotePrefix="1" applyFont="1" applyBorder="1" applyAlignment="1">
      <alignment horizontal="center" textRotation="90"/>
    </xf>
    <xf numFmtId="0" fontId="3" fillId="0" borderId="4" xfId="1" quotePrefix="1" applyFont="1" applyBorder="1" applyAlignment="1">
      <alignment horizontal="center" textRotation="90" wrapText="1"/>
    </xf>
  </cellXfs>
  <cellStyles count="3">
    <cellStyle name="Normal" xfId="0" builtinId="0"/>
    <cellStyle name="Normal_BIDTABG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89647</xdr:colOff>
      <xdr:row>0</xdr:row>
      <xdr:rowOff>104589</xdr:rowOff>
    </xdr:from>
    <xdr:to>
      <xdr:col>22</xdr:col>
      <xdr:colOff>298468</xdr:colOff>
      <xdr:row>5</xdr:row>
      <xdr:rowOff>89648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0059" y="104589"/>
          <a:ext cx="1650644" cy="866588"/>
        </a:xfrm>
        <a:prstGeom prst="rect">
          <a:avLst/>
        </a:prstGeom>
      </xdr:spPr>
    </xdr:pic>
    <xdr:clientData/>
  </xdr:twoCellAnchor>
  <xdr:twoCellAnchor editAs="oneCell">
    <xdr:from>
      <xdr:col>1</xdr:col>
      <xdr:colOff>29883</xdr:colOff>
      <xdr:row>0</xdr:row>
      <xdr:rowOff>82177</xdr:rowOff>
    </xdr:from>
    <xdr:to>
      <xdr:col>1</xdr:col>
      <xdr:colOff>506136</xdr:colOff>
      <xdr:row>2</xdr:row>
      <xdr:rowOff>94319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4" y="82177"/>
          <a:ext cx="476253" cy="333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2</xdr:col>
      <xdr:colOff>323850</xdr:colOff>
      <xdr:row>2</xdr:row>
      <xdr:rowOff>19050</xdr:rowOff>
    </xdr:to>
    <xdr:pic>
      <xdr:nvPicPr>
        <xdr:cNvPr id="47109" name="Picture 1" descr="Kitchell - trans">
          <a:extLst>
            <a:ext uri="{FF2B5EF4-FFF2-40B4-BE49-F238E27FC236}">
              <a16:creationId xmlns:a16="http://schemas.microsoft.com/office/drawing/2014/main" xmlns="" id="{00000000-0008-0000-0100-000005B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619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2</xdr:col>
      <xdr:colOff>323850</xdr:colOff>
      <xdr:row>2</xdr:row>
      <xdr:rowOff>19050</xdr:rowOff>
    </xdr:to>
    <xdr:pic>
      <xdr:nvPicPr>
        <xdr:cNvPr id="48133" name="Picture 1" descr="Kitchell - trans">
          <a:extLst>
            <a:ext uri="{FF2B5EF4-FFF2-40B4-BE49-F238E27FC236}">
              <a16:creationId xmlns:a16="http://schemas.microsoft.com/office/drawing/2014/main" xmlns="" id="{00000000-0008-0000-0200-000005B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619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O48"/>
  <sheetViews>
    <sheetView showGridLines="0" tabSelected="1" topLeftCell="A11" zoomScale="91" zoomScaleNormal="65" workbookViewId="0">
      <selection activeCell="A32" sqref="A32"/>
    </sheetView>
  </sheetViews>
  <sheetFormatPr defaultColWidth="9.140625" defaultRowHeight="12.75" x14ac:dyDescent="0.2"/>
  <cols>
    <col min="1" max="1" width="3.7109375" style="1" customWidth="1"/>
    <col min="2" max="2" width="13.7109375" style="1" customWidth="1"/>
    <col min="3" max="3" width="12.7109375" style="1" customWidth="1"/>
    <col min="4" max="4" width="22.42578125" style="1" customWidth="1"/>
    <col min="5" max="18" width="3.7109375" style="1" hidden="1" customWidth="1"/>
    <col min="19" max="19" width="20.5703125" style="1" customWidth="1"/>
    <col min="20" max="22" width="12.7109375" style="1" hidden="1" customWidth="1"/>
    <col min="23" max="23" width="16" style="1" customWidth="1"/>
    <col min="24" max="24" width="13.42578125" style="1" customWidth="1"/>
    <col min="25" max="25" width="14.42578125" style="1" customWidth="1"/>
    <col min="26" max="30" width="12.7109375" style="1" hidden="1" customWidth="1"/>
    <col min="31" max="31" width="20.7109375" style="1" customWidth="1"/>
    <col min="32" max="33" width="20.5703125" style="1" customWidth="1"/>
    <col min="34" max="34" width="13.85546875" style="1" customWidth="1"/>
    <col min="35" max="35" width="13" style="1" customWidth="1"/>
    <col min="36" max="36" width="13.28515625" style="1" customWidth="1"/>
    <col min="37" max="37" width="12.7109375" style="1" customWidth="1"/>
    <col min="38" max="38" width="5.28515625" style="1" customWidth="1"/>
    <col min="39" max="39" width="14.28515625" style="1" customWidth="1"/>
    <col min="40" max="40" width="5.85546875" style="1" customWidth="1"/>
    <col min="41" max="41" width="13.28515625" style="1" customWidth="1"/>
    <col min="42" max="16384" width="9.140625" style="1"/>
  </cols>
  <sheetData>
    <row r="2" spans="2:33" ht="12.75" customHeight="1" x14ac:dyDescent="0.2">
      <c r="X2" s="6"/>
      <c r="Y2" s="6"/>
      <c r="Z2" s="6"/>
      <c r="AA2" s="6"/>
      <c r="AB2" s="6"/>
      <c r="AC2" s="6"/>
      <c r="AD2" s="6"/>
      <c r="AE2" s="6"/>
      <c r="AF2" s="119"/>
      <c r="AG2" s="14"/>
    </row>
    <row r="3" spans="2:33" ht="12.7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6"/>
      <c r="AA3" s="6"/>
      <c r="AB3" s="6"/>
      <c r="AC3" s="6"/>
      <c r="AD3" s="6"/>
      <c r="AE3" s="6"/>
      <c r="AF3" s="13"/>
      <c r="AG3" s="14"/>
    </row>
    <row r="4" spans="2:33" ht="15.95" customHeight="1" x14ac:dyDescent="0.25">
      <c r="B4" s="135" t="s">
        <v>0</v>
      </c>
      <c r="C4" s="136" t="s">
        <v>1</v>
      </c>
      <c r="D4" s="137"/>
      <c r="E4" s="137"/>
      <c r="F4" s="137"/>
      <c r="G4" s="137"/>
      <c r="H4" s="137"/>
      <c r="I4" s="8"/>
      <c r="J4" s="8"/>
      <c r="K4" s="8"/>
      <c r="L4" s="8"/>
      <c r="M4" s="8"/>
      <c r="N4" s="8"/>
      <c r="O4" s="8"/>
      <c r="P4" s="8"/>
      <c r="Q4" s="8"/>
      <c r="R4" s="8"/>
      <c r="S4" s="4"/>
      <c r="T4" s="5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13"/>
      <c r="AG4" s="14"/>
    </row>
    <row r="5" spans="2:33" ht="15.95" customHeight="1" x14ac:dyDescent="0.25">
      <c r="B5" s="138" t="s">
        <v>2</v>
      </c>
      <c r="C5" s="136" t="s">
        <v>3</v>
      </c>
      <c r="D5" s="137"/>
      <c r="E5" s="137"/>
      <c r="F5" s="137"/>
      <c r="G5" s="137"/>
      <c r="H5" s="137"/>
      <c r="I5" s="8"/>
      <c r="J5" s="8"/>
      <c r="K5" s="8"/>
      <c r="L5" s="8"/>
      <c r="M5" s="8"/>
      <c r="N5" s="8"/>
      <c r="O5" s="8"/>
      <c r="P5" s="8"/>
      <c r="Q5" s="8"/>
      <c r="R5" s="8"/>
      <c r="S5" s="4"/>
      <c r="T5" s="5"/>
      <c r="U5" s="4"/>
      <c r="V5" s="4"/>
      <c r="W5" s="4"/>
      <c r="X5" s="9"/>
      <c r="Y5" s="9"/>
      <c r="Z5" s="9"/>
      <c r="AA5" s="9"/>
      <c r="AB5" s="9"/>
      <c r="AC5" s="9"/>
      <c r="AD5" s="9"/>
      <c r="AE5" s="9"/>
      <c r="AF5" s="140" t="s">
        <v>4</v>
      </c>
      <c r="AG5" s="141" t="s">
        <v>5</v>
      </c>
    </row>
    <row r="6" spans="2:33" ht="15.95" customHeight="1" x14ac:dyDescent="0.25">
      <c r="B6" s="138" t="s">
        <v>6</v>
      </c>
      <c r="C6" s="137" t="s">
        <v>7</v>
      </c>
      <c r="D6" s="137"/>
      <c r="E6" s="137"/>
      <c r="F6" s="137"/>
      <c r="G6" s="137"/>
      <c r="H6" s="137"/>
      <c r="I6" s="8"/>
      <c r="J6" s="8"/>
      <c r="K6" s="8"/>
      <c r="L6" s="8"/>
      <c r="M6" s="8"/>
      <c r="N6" s="8"/>
      <c r="O6" s="8"/>
      <c r="P6" s="8"/>
      <c r="Q6" s="8"/>
      <c r="R6" s="8"/>
      <c r="S6" s="4"/>
      <c r="T6" s="5"/>
      <c r="U6" s="4"/>
      <c r="V6" s="4"/>
      <c r="W6" s="4"/>
      <c r="X6" s="9"/>
      <c r="Y6" s="9"/>
      <c r="Z6" s="9"/>
      <c r="AA6" s="9"/>
      <c r="AB6" s="9"/>
      <c r="AC6" s="9"/>
      <c r="AD6" s="9"/>
      <c r="AE6" s="9"/>
      <c r="AF6" s="13"/>
      <c r="AG6" s="22"/>
    </row>
    <row r="7" spans="2:33" ht="15.95" customHeight="1" x14ac:dyDescent="0.25">
      <c r="B7" s="138"/>
      <c r="C7" s="137"/>
      <c r="D7" s="137"/>
      <c r="E7" s="137"/>
      <c r="F7" s="137"/>
      <c r="G7" s="137"/>
      <c r="H7" s="137"/>
      <c r="I7" s="8"/>
      <c r="J7" s="8"/>
      <c r="K7" s="8"/>
      <c r="L7" s="8"/>
      <c r="M7" s="8"/>
      <c r="N7" s="8"/>
      <c r="O7" s="8"/>
      <c r="P7" s="8"/>
      <c r="Q7" s="8"/>
      <c r="R7" s="8"/>
      <c r="S7" s="6"/>
      <c r="T7" s="6"/>
      <c r="U7" s="4"/>
      <c r="V7" s="4"/>
      <c r="W7" s="4"/>
      <c r="X7" s="6"/>
      <c r="Y7" s="6"/>
      <c r="Z7" s="6"/>
      <c r="AA7" s="6"/>
      <c r="AB7" s="6"/>
      <c r="AC7" s="6"/>
      <c r="AD7" s="6"/>
      <c r="AE7" s="6"/>
      <c r="AF7" s="13"/>
      <c r="AG7" s="22"/>
    </row>
    <row r="8" spans="2:33" ht="15.95" customHeight="1" x14ac:dyDescent="0.25">
      <c r="B8" s="138" t="s">
        <v>8</v>
      </c>
      <c r="C8" s="136" t="s">
        <v>9</v>
      </c>
      <c r="D8" s="136"/>
      <c r="E8" s="136"/>
      <c r="F8" s="136"/>
      <c r="G8" s="136"/>
      <c r="H8" s="136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4"/>
      <c r="U8" s="4"/>
      <c r="V8" s="4"/>
      <c r="W8" s="4"/>
      <c r="X8" s="9"/>
      <c r="Y8" s="9"/>
      <c r="Z8" s="9"/>
      <c r="AA8" s="9"/>
      <c r="AB8" s="9"/>
      <c r="AC8" s="9"/>
      <c r="AD8" s="9"/>
      <c r="AE8" s="9"/>
      <c r="AF8" s="20" t="s">
        <v>10</v>
      </c>
      <c r="AG8" s="123">
        <v>43818</v>
      </c>
    </row>
    <row r="9" spans="2:33" ht="15.95" customHeight="1" x14ac:dyDescent="0.25">
      <c r="B9" s="138" t="s">
        <v>11</v>
      </c>
      <c r="C9" s="136" t="s">
        <v>12</v>
      </c>
      <c r="D9" s="139"/>
      <c r="E9" s="139"/>
      <c r="F9" s="139"/>
      <c r="G9" s="139"/>
      <c r="H9" s="13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9"/>
      <c r="Y9" s="9"/>
      <c r="Z9" s="9"/>
      <c r="AA9" s="9"/>
      <c r="AB9" s="9"/>
      <c r="AC9" s="9"/>
      <c r="AD9" s="9"/>
      <c r="AE9" s="9"/>
      <c r="AF9" s="20" t="s">
        <v>13</v>
      </c>
      <c r="AG9" s="123">
        <v>43818</v>
      </c>
    </row>
    <row r="10" spans="2:33" ht="12.75" customHeight="1" x14ac:dyDescent="0.2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9"/>
      <c r="Y10" s="9"/>
      <c r="Z10" s="9"/>
      <c r="AA10" s="9"/>
      <c r="AB10" s="9"/>
      <c r="AC10" s="9"/>
      <c r="AD10" s="9"/>
      <c r="AE10" s="9"/>
      <c r="AF10" s="20"/>
      <c r="AG10" s="24"/>
    </row>
    <row r="11" spans="2:33" ht="20.100000000000001" customHeight="1" thickBot="1" x14ac:dyDescent="0.3">
      <c r="B11" s="220" t="s">
        <v>14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</row>
    <row r="12" spans="2:33" ht="13.5" thickTop="1" x14ac:dyDescent="0.2">
      <c r="B12" s="10"/>
      <c r="C12" s="11"/>
      <c r="D12" s="25"/>
      <c r="E12" s="214" t="s">
        <v>15</v>
      </c>
      <c r="F12" s="214" t="s">
        <v>16</v>
      </c>
      <c r="G12" s="214"/>
      <c r="H12" s="217" t="s">
        <v>18</v>
      </c>
      <c r="I12" s="223" t="s">
        <v>19</v>
      </c>
      <c r="J12" s="211" t="s">
        <v>20</v>
      </c>
      <c r="K12" s="211" t="s">
        <v>21</v>
      </c>
      <c r="L12" s="211" t="s">
        <v>22</v>
      </c>
      <c r="M12" s="214" t="s">
        <v>23</v>
      </c>
      <c r="N12" s="214" t="s">
        <v>24</v>
      </c>
      <c r="O12" s="148"/>
      <c r="P12" s="148"/>
      <c r="Q12" s="214"/>
      <c r="R12" s="214" t="s">
        <v>25</v>
      </c>
      <c r="S12" s="224"/>
      <c r="T12" s="224"/>
      <c r="U12" s="208"/>
      <c r="V12" s="210"/>
      <c r="W12" s="221" t="s">
        <v>26</v>
      </c>
      <c r="X12" s="221" t="s">
        <v>27</v>
      </c>
      <c r="Y12" s="221" t="s">
        <v>28</v>
      </c>
      <c r="Z12" s="221"/>
      <c r="AA12" s="221"/>
      <c r="AB12" s="221"/>
      <c r="AC12" s="221"/>
      <c r="AD12" s="221"/>
      <c r="AE12" s="127"/>
      <c r="AF12" s="128"/>
      <c r="AG12" s="129"/>
    </row>
    <row r="13" spans="2:33" x14ac:dyDescent="0.2">
      <c r="B13" s="28"/>
      <c r="C13" s="29"/>
      <c r="D13" s="30"/>
      <c r="E13" s="215"/>
      <c r="F13" s="215"/>
      <c r="G13" s="215"/>
      <c r="H13" s="215"/>
      <c r="I13" s="218"/>
      <c r="J13" s="218"/>
      <c r="K13" s="212"/>
      <c r="L13" s="212"/>
      <c r="M13" s="215"/>
      <c r="N13" s="215"/>
      <c r="O13" s="146"/>
      <c r="P13" s="146"/>
      <c r="Q13" s="215"/>
      <c r="R13" s="215"/>
      <c r="S13" s="209"/>
      <c r="T13" s="209"/>
      <c r="U13" s="209"/>
      <c r="V13" s="209"/>
      <c r="W13" s="222"/>
      <c r="X13" s="222"/>
      <c r="Y13" s="222"/>
      <c r="Z13" s="222"/>
      <c r="AA13" s="222"/>
      <c r="AB13" s="222"/>
      <c r="AC13" s="222"/>
      <c r="AD13" s="222"/>
      <c r="AE13" s="130"/>
      <c r="AF13" s="131"/>
      <c r="AG13" s="132"/>
    </row>
    <row r="14" spans="2:33" x14ac:dyDescent="0.2">
      <c r="B14" s="28"/>
      <c r="C14" s="29"/>
      <c r="D14" s="30"/>
      <c r="E14" s="215"/>
      <c r="F14" s="215"/>
      <c r="G14" s="215"/>
      <c r="H14" s="215"/>
      <c r="I14" s="218"/>
      <c r="J14" s="218"/>
      <c r="K14" s="212"/>
      <c r="L14" s="212"/>
      <c r="M14" s="215"/>
      <c r="N14" s="215"/>
      <c r="O14" s="146"/>
      <c r="P14" s="146"/>
      <c r="Q14" s="215"/>
      <c r="R14" s="215"/>
      <c r="S14" s="209"/>
      <c r="T14" s="209"/>
      <c r="U14" s="209"/>
      <c r="V14" s="209"/>
      <c r="W14" s="222"/>
      <c r="X14" s="222"/>
      <c r="Y14" s="222"/>
      <c r="Z14" s="222"/>
      <c r="AA14" s="222"/>
      <c r="AB14" s="222"/>
      <c r="AC14" s="222"/>
      <c r="AD14" s="222"/>
      <c r="AE14" s="130"/>
      <c r="AF14" s="131"/>
      <c r="AG14" s="132"/>
    </row>
    <row r="15" spans="2:33" x14ac:dyDescent="0.2">
      <c r="B15" s="28"/>
      <c r="C15" s="29"/>
      <c r="D15" s="30"/>
      <c r="E15" s="215"/>
      <c r="F15" s="215"/>
      <c r="G15" s="215"/>
      <c r="H15" s="215"/>
      <c r="I15" s="218"/>
      <c r="J15" s="218"/>
      <c r="K15" s="212"/>
      <c r="L15" s="212"/>
      <c r="M15" s="215"/>
      <c r="N15" s="215"/>
      <c r="O15" s="146"/>
      <c r="P15" s="146"/>
      <c r="Q15" s="215"/>
      <c r="R15" s="215"/>
      <c r="S15" s="209"/>
      <c r="T15" s="209"/>
      <c r="U15" s="209"/>
      <c r="V15" s="209"/>
      <c r="W15" s="222"/>
      <c r="X15" s="222"/>
      <c r="Y15" s="222"/>
      <c r="Z15" s="222"/>
      <c r="AA15" s="222"/>
      <c r="AB15" s="222"/>
      <c r="AC15" s="222"/>
      <c r="AD15" s="222"/>
      <c r="AE15" s="130"/>
      <c r="AF15" s="131"/>
      <c r="AG15" s="132"/>
    </row>
    <row r="16" spans="2:33" x14ac:dyDescent="0.2">
      <c r="B16" s="28"/>
      <c r="C16" s="29"/>
      <c r="D16" s="30"/>
      <c r="E16" s="215"/>
      <c r="F16" s="215"/>
      <c r="G16" s="215"/>
      <c r="H16" s="215"/>
      <c r="I16" s="218"/>
      <c r="J16" s="218"/>
      <c r="K16" s="212"/>
      <c r="L16" s="212"/>
      <c r="M16" s="215"/>
      <c r="N16" s="215"/>
      <c r="O16" s="146"/>
      <c r="P16" s="146"/>
      <c r="Q16" s="215"/>
      <c r="R16" s="215"/>
      <c r="S16" s="209"/>
      <c r="T16" s="209"/>
      <c r="U16" s="209"/>
      <c r="V16" s="209"/>
      <c r="W16" s="222"/>
      <c r="X16" s="222"/>
      <c r="Y16" s="222"/>
      <c r="Z16" s="222"/>
      <c r="AA16" s="222"/>
      <c r="AB16" s="222"/>
      <c r="AC16" s="222"/>
      <c r="AD16" s="222"/>
      <c r="AE16" s="130"/>
      <c r="AF16" s="131"/>
      <c r="AG16" s="132"/>
    </row>
    <row r="17" spans="2:41" x14ac:dyDescent="0.2">
      <c r="B17" s="28"/>
      <c r="C17" s="29"/>
      <c r="D17" s="30"/>
      <c r="E17" s="215"/>
      <c r="F17" s="215"/>
      <c r="G17" s="215"/>
      <c r="H17" s="215"/>
      <c r="I17" s="218"/>
      <c r="J17" s="218"/>
      <c r="K17" s="212"/>
      <c r="L17" s="212"/>
      <c r="M17" s="215"/>
      <c r="N17" s="215"/>
      <c r="O17" s="146"/>
      <c r="P17" s="146"/>
      <c r="Q17" s="215"/>
      <c r="R17" s="215"/>
      <c r="S17" s="209"/>
      <c r="T17" s="209"/>
      <c r="U17" s="209"/>
      <c r="V17" s="209"/>
      <c r="W17" s="222"/>
      <c r="X17" s="222"/>
      <c r="Y17" s="222"/>
      <c r="Z17" s="222"/>
      <c r="AA17" s="222"/>
      <c r="AB17" s="222"/>
      <c r="AC17" s="222"/>
      <c r="AD17" s="222"/>
      <c r="AE17" s="130"/>
      <c r="AF17" s="131"/>
      <c r="AG17" s="132"/>
    </row>
    <row r="18" spans="2:41" x14ac:dyDescent="0.2">
      <c r="B18" s="28"/>
      <c r="C18" s="29"/>
      <c r="D18" s="30"/>
      <c r="E18" s="215"/>
      <c r="F18" s="215"/>
      <c r="G18" s="215"/>
      <c r="H18" s="215"/>
      <c r="I18" s="218"/>
      <c r="J18" s="218"/>
      <c r="K18" s="212"/>
      <c r="L18" s="212"/>
      <c r="M18" s="215"/>
      <c r="N18" s="215"/>
      <c r="O18" s="146"/>
      <c r="P18" s="146"/>
      <c r="Q18" s="215"/>
      <c r="R18" s="215"/>
      <c r="S18" s="209"/>
      <c r="T18" s="209"/>
      <c r="U18" s="209"/>
      <c r="V18" s="209"/>
      <c r="W18" s="222"/>
      <c r="X18" s="222"/>
      <c r="Y18" s="222"/>
      <c r="Z18" s="222"/>
      <c r="AA18" s="222"/>
      <c r="AB18" s="222"/>
      <c r="AC18" s="222"/>
      <c r="AD18" s="222"/>
      <c r="AE18" s="130"/>
      <c r="AF18" s="131"/>
      <c r="AG18" s="132"/>
    </row>
    <row r="19" spans="2:41" x14ac:dyDescent="0.2">
      <c r="B19" s="28"/>
      <c r="C19" s="29"/>
      <c r="D19" s="30"/>
      <c r="E19" s="215"/>
      <c r="F19" s="215"/>
      <c r="G19" s="215"/>
      <c r="H19" s="215"/>
      <c r="I19" s="218"/>
      <c r="J19" s="218"/>
      <c r="K19" s="212"/>
      <c r="L19" s="212"/>
      <c r="M19" s="215"/>
      <c r="N19" s="215"/>
      <c r="O19" s="146"/>
      <c r="P19" s="146"/>
      <c r="Q19" s="215"/>
      <c r="R19" s="215"/>
      <c r="S19" s="209"/>
      <c r="T19" s="209"/>
      <c r="U19" s="209"/>
      <c r="V19" s="209"/>
      <c r="W19" s="222"/>
      <c r="X19" s="222"/>
      <c r="Y19" s="222"/>
      <c r="Z19" s="222"/>
      <c r="AA19" s="222"/>
      <c r="AB19" s="222"/>
      <c r="AC19" s="222"/>
      <c r="AD19" s="222"/>
      <c r="AE19" s="130"/>
      <c r="AF19" s="131"/>
      <c r="AG19" s="132"/>
    </row>
    <row r="20" spans="2:41" x14ac:dyDescent="0.2">
      <c r="B20" s="28"/>
      <c r="C20" s="29"/>
      <c r="D20" s="30"/>
      <c r="E20" s="215"/>
      <c r="F20" s="215"/>
      <c r="G20" s="215"/>
      <c r="H20" s="215"/>
      <c r="I20" s="218"/>
      <c r="J20" s="218"/>
      <c r="K20" s="212"/>
      <c r="L20" s="212"/>
      <c r="M20" s="215"/>
      <c r="N20" s="215"/>
      <c r="O20" s="146"/>
      <c r="P20" s="146"/>
      <c r="Q20" s="215"/>
      <c r="R20" s="215"/>
      <c r="S20" s="209"/>
      <c r="T20" s="209"/>
      <c r="U20" s="209"/>
      <c r="V20" s="209"/>
      <c r="W20" s="222"/>
      <c r="X20" s="222"/>
      <c r="Y20" s="222"/>
      <c r="Z20" s="222"/>
      <c r="AA20" s="222"/>
      <c r="AB20" s="222"/>
      <c r="AC20" s="222"/>
      <c r="AD20" s="222"/>
      <c r="AE20" s="130"/>
      <c r="AF20" s="131"/>
      <c r="AG20" s="132"/>
    </row>
    <row r="21" spans="2:41" ht="13.5" customHeight="1" x14ac:dyDescent="0.25">
      <c r="B21" s="28"/>
      <c r="C21" s="29"/>
      <c r="D21" s="30"/>
      <c r="E21" s="215"/>
      <c r="F21" s="215"/>
      <c r="G21" s="215"/>
      <c r="H21" s="215"/>
      <c r="I21" s="218"/>
      <c r="J21" s="218"/>
      <c r="K21" s="212"/>
      <c r="L21" s="212"/>
      <c r="M21" s="215"/>
      <c r="N21" s="215"/>
      <c r="O21" s="146"/>
      <c r="P21" s="146"/>
      <c r="Q21" s="215"/>
      <c r="R21" s="215"/>
      <c r="S21" s="209"/>
      <c r="T21" s="209"/>
      <c r="U21" s="209"/>
      <c r="V21" s="209"/>
      <c r="W21" s="222"/>
      <c r="X21" s="222"/>
      <c r="Y21" s="222"/>
      <c r="Z21" s="222"/>
      <c r="AA21" s="222"/>
      <c r="AB21" s="222"/>
      <c r="AC21" s="222"/>
      <c r="AD21" s="222"/>
      <c r="AE21" s="142" t="s">
        <v>29</v>
      </c>
      <c r="AF21" s="142" t="s">
        <v>29</v>
      </c>
      <c r="AG21" s="132"/>
    </row>
    <row r="22" spans="2:41" ht="20.100000000000001" customHeight="1" thickBot="1" x14ac:dyDescent="0.3">
      <c r="B22" s="134" t="s">
        <v>30</v>
      </c>
      <c r="C22" s="35"/>
      <c r="D22" s="36"/>
      <c r="E22" s="216"/>
      <c r="F22" s="216"/>
      <c r="G22" s="216"/>
      <c r="H22" s="216"/>
      <c r="I22" s="219"/>
      <c r="J22" s="219"/>
      <c r="K22" s="213"/>
      <c r="L22" s="213"/>
      <c r="M22" s="216"/>
      <c r="N22" s="216"/>
      <c r="O22" s="147"/>
      <c r="P22" s="147"/>
      <c r="Q22" s="216"/>
      <c r="R22" s="216"/>
      <c r="S22" s="126" t="s">
        <v>31</v>
      </c>
      <c r="T22" s="120" t="s">
        <v>31</v>
      </c>
      <c r="U22" s="120" t="s">
        <v>31</v>
      </c>
      <c r="V22" s="120" t="s">
        <v>31</v>
      </c>
      <c r="W22" s="133" t="s">
        <v>32</v>
      </c>
      <c r="X22" s="133" t="s">
        <v>33</v>
      </c>
      <c r="Y22" s="133" t="s">
        <v>34</v>
      </c>
      <c r="Z22" s="133" t="s">
        <v>35</v>
      </c>
      <c r="AA22" s="133" t="s">
        <v>36</v>
      </c>
      <c r="AB22" s="133" t="s">
        <v>37</v>
      </c>
      <c r="AC22" s="133" t="s">
        <v>38</v>
      </c>
      <c r="AD22" s="133" t="s">
        <v>39</v>
      </c>
      <c r="AE22" s="143" t="s">
        <v>31</v>
      </c>
      <c r="AF22" s="144" t="s">
        <v>40</v>
      </c>
      <c r="AG22" s="145" t="s">
        <v>29</v>
      </c>
      <c r="AH22" s="1" t="s">
        <v>41</v>
      </c>
      <c r="AI22" s="1" t="s">
        <v>42</v>
      </c>
      <c r="AJ22" s="1" t="s">
        <v>43</v>
      </c>
      <c r="AK22" s="1" t="s">
        <v>44</v>
      </c>
      <c r="AM22" s="1" t="s">
        <v>45</v>
      </c>
      <c r="AO22" s="1" t="s">
        <v>46</v>
      </c>
    </row>
    <row r="23" spans="2:41" ht="14.45" customHeight="1" thickTop="1" x14ac:dyDescent="0.2">
      <c r="B23" s="63"/>
      <c r="C23" s="61"/>
      <c r="D23" s="62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56"/>
      <c r="T23" s="57"/>
      <c r="U23" s="58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9"/>
      <c r="AG23" s="57"/>
      <c r="AI23" s="12"/>
    </row>
    <row r="24" spans="2:41" ht="14.45" customHeight="1" x14ac:dyDescent="0.2">
      <c r="B24" s="63"/>
      <c r="C24" s="61"/>
      <c r="D24" s="62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6"/>
      <c r="T24" s="57"/>
      <c r="U24" s="58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9"/>
      <c r="AG24" s="57"/>
    </row>
    <row r="25" spans="2:41" ht="14.45" customHeight="1" x14ac:dyDescent="0.2">
      <c r="B25" s="64"/>
      <c r="C25" s="65"/>
      <c r="D25" s="66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70"/>
      <c r="T25" s="71"/>
      <c r="U25" s="72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3"/>
      <c r="AG25" s="71"/>
    </row>
    <row r="26" spans="2:41" s="206" customFormat="1" ht="20.100000000000001" customHeight="1" x14ac:dyDescent="0.25">
      <c r="B26" s="190" t="s">
        <v>47</v>
      </c>
      <c r="C26" s="191"/>
      <c r="D26" s="192"/>
      <c r="E26" s="193" t="s">
        <v>116</v>
      </c>
      <c r="F26" s="194" t="s">
        <v>116</v>
      </c>
      <c r="G26" s="194"/>
      <c r="H26" s="195" t="s">
        <v>48</v>
      </c>
      <c r="I26" s="194" t="s">
        <v>116</v>
      </c>
      <c r="J26" s="194" t="s">
        <v>116</v>
      </c>
      <c r="K26" s="194" t="s">
        <v>116</v>
      </c>
      <c r="L26" s="194" t="s">
        <v>116</v>
      </c>
      <c r="M26" s="194"/>
      <c r="N26" s="195" t="s">
        <v>48</v>
      </c>
      <c r="O26" s="194"/>
      <c r="P26" s="194"/>
      <c r="Q26" s="194"/>
      <c r="R26" s="196" t="s">
        <v>48</v>
      </c>
      <c r="S26" s="197">
        <v>24860000</v>
      </c>
      <c r="T26" s="198"/>
      <c r="U26" s="199"/>
      <c r="V26" s="198"/>
      <c r="W26" s="198">
        <v>619000</v>
      </c>
      <c r="X26" s="198">
        <v>-221000</v>
      </c>
      <c r="Y26" s="198">
        <v>-400000</v>
      </c>
      <c r="Z26" s="198"/>
      <c r="AA26" s="198"/>
      <c r="AB26" s="198"/>
      <c r="AC26" s="198"/>
      <c r="AD26" s="198"/>
      <c r="AE26" s="200">
        <f>S26</f>
        <v>24860000</v>
      </c>
      <c r="AF26" s="198">
        <f>SUM(W26:Y26)</f>
        <v>-2000</v>
      </c>
      <c r="AG26" s="200">
        <f>AE26+AF26</f>
        <v>24858000</v>
      </c>
      <c r="AH26" s="201">
        <f t="shared" ref="AH26:AH30" si="0">S26+W26</f>
        <v>25479000</v>
      </c>
      <c r="AI26" s="201">
        <f>S26+X26</f>
        <v>24639000</v>
      </c>
      <c r="AJ26" s="201">
        <f>S26+Y26</f>
        <v>24460000</v>
      </c>
      <c r="AK26" s="207">
        <f>S26+W26+X26</f>
        <v>25258000</v>
      </c>
      <c r="AL26" s="202"/>
      <c r="AM26" s="201">
        <f>S26+W26+Y26</f>
        <v>25079000</v>
      </c>
      <c r="AN26" s="202"/>
      <c r="AO26" s="201">
        <f>S26+X26+Y26</f>
        <v>24239000</v>
      </c>
    </row>
    <row r="27" spans="2:41" ht="20.100000000000001" customHeight="1" x14ac:dyDescent="0.25">
      <c r="B27" s="124" t="s">
        <v>49</v>
      </c>
      <c r="C27" s="61"/>
      <c r="D27" s="52"/>
      <c r="E27" s="53" t="s">
        <v>116</v>
      </c>
      <c r="F27" s="54" t="s">
        <v>116</v>
      </c>
      <c r="G27" s="152"/>
      <c r="H27" s="122" t="s">
        <v>48</v>
      </c>
      <c r="I27" s="54" t="s">
        <v>116</v>
      </c>
      <c r="J27" s="54" t="s">
        <v>116</v>
      </c>
      <c r="K27" s="54" t="s">
        <v>116</v>
      </c>
      <c r="L27" s="54" t="s">
        <v>116</v>
      </c>
      <c r="M27" s="122"/>
      <c r="N27" s="122" t="s">
        <v>48</v>
      </c>
      <c r="O27" s="54"/>
      <c r="P27" s="54"/>
      <c r="Q27" s="54"/>
      <c r="R27" s="55" t="s">
        <v>48</v>
      </c>
      <c r="S27" s="118">
        <v>25299000</v>
      </c>
      <c r="T27" s="57"/>
      <c r="U27" s="58"/>
      <c r="V27" s="57"/>
      <c r="W27" s="57">
        <v>628000</v>
      </c>
      <c r="X27" s="57">
        <v>-43000</v>
      </c>
      <c r="Y27" s="57">
        <v>-450000</v>
      </c>
      <c r="Z27" s="57"/>
      <c r="AA27" s="57"/>
      <c r="AB27" s="57"/>
      <c r="AC27" s="57"/>
      <c r="AD27" s="57"/>
      <c r="AE27" s="47">
        <f t="shared" ref="AE27:AE30" si="1">S27</f>
        <v>25299000</v>
      </c>
      <c r="AF27" s="47">
        <f t="shared" ref="AF27:AF30" si="2">SUM(W27:Y27)</f>
        <v>135000</v>
      </c>
      <c r="AG27" s="47">
        <f t="shared" ref="AG27:AG30" si="3">AE27+AF27</f>
        <v>25434000</v>
      </c>
      <c r="AH27" s="12">
        <f t="shared" si="0"/>
        <v>25927000</v>
      </c>
      <c r="AI27" s="12">
        <f t="shared" ref="AI27:AI28" si="4">S27+X27</f>
        <v>25256000</v>
      </c>
      <c r="AJ27" s="12">
        <f t="shared" ref="AJ27:AJ28" si="5">S27+Y27</f>
        <v>24849000</v>
      </c>
      <c r="AK27" s="12">
        <f>S27+W27+X27</f>
        <v>25884000</v>
      </c>
      <c r="AM27" s="12">
        <f>S27+W27+Y27</f>
        <v>25477000</v>
      </c>
      <c r="AO27" s="12">
        <f t="shared" ref="AO27:AO28" si="6">S27+X27+Y27</f>
        <v>24806000</v>
      </c>
    </row>
    <row r="28" spans="2:41" ht="20.100000000000001" customHeight="1" x14ac:dyDescent="0.25">
      <c r="B28" s="124" t="s">
        <v>50</v>
      </c>
      <c r="C28" s="61"/>
      <c r="D28" s="77"/>
      <c r="E28" s="53" t="s">
        <v>116</v>
      </c>
      <c r="F28" s="54"/>
      <c r="G28" s="152"/>
      <c r="H28" s="122" t="s">
        <v>48</v>
      </c>
      <c r="I28" s="54" t="s">
        <v>116</v>
      </c>
      <c r="J28" s="54" t="s">
        <v>116</v>
      </c>
      <c r="K28" s="54" t="s">
        <v>116</v>
      </c>
      <c r="L28" s="54" t="s">
        <v>116</v>
      </c>
      <c r="M28" s="122"/>
      <c r="N28" s="122" t="s">
        <v>48</v>
      </c>
      <c r="O28" s="54"/>
      <c r="P28" s="54"/>
      <c r="Q28" s="54"/>
      <c r="R28" s="55" t="s">
        <v>48</v>
      </c>
      <c r="S28" s="118">
        <v>25899000</v>
      </c>
      <c r="T28" s="57"/>
      <c r="U28" s="58"/>
      <c r="V28" s="57"/>
      <c r="W28" s="57">
        <v>498000</v>
      </c>
      <c r="X28" s="57">
        <v>-144000</v>
      </c>
      <c r="Y28" s="57">
        <v>-283000</v>
      </c>
      <c r="Z28" s="57"/>
      <c r="AA28" s="57"/>
      <c r="AB28" s="57"/>
      <c r="AC28" s="57"/>
      <c r="AD28" s="57"/>
      <c r="AE28" s="47">
        <f t="shared" si="1"/>
        <v>25899000</v>
      </c>
      <c r="AF28" s="47">
        <f t="shared" si="2"/>
        <v>71000</v>
      </c>
      <c r="AG28" s="47">
        <f t="shared" si="3"/>
        <v>25970000</v>
      </c>
      <c r="AH28" s="12">
        <f t="shared" si="0"/>
        <v>26397000</v>
      </c>
      <c r="AI28" s="12">
        <f t="shared" si="4"/>
        <v>25755000</v>
      </c>
      <c r="AJ28" s="12">
        <f t="shared" si="5"/>
        <v>25616000</v>
      </c>
      <c r="AK28" s="12">
        <f>S28+W28+X28</f>
        <v>26253000</v>
      </c>
      <c r="AM28" s="12">
        <f>S28+W28+Y28</f>
        <v>26114000</v>
      </c>
      <c r="AO28" s="12">
        <f t="shared" si="6"/>
        <v>25472000</v>
      </c>
    </row>
    <row r="29" spans="2:41" ht="20.100000000000001" customHeight="1" x14ac:dyDescent="0.25">
      <c r="B29" s="125" t="s">
        <v>51</v>
      </c>
      <c r="C29" s="61"/>
      <c r="D29" s="62"/>
      <c r="E29" s="53" t="s">
        <v>116</v>
      </c>
      <c r="F29" s="54" t="s">
        <v>116</v>
      </c>
      <c r="G29" s="152"/>
      <c r="H29" s="122" t="s">
        <v>48</v>
      </c>
      <c r="I29" s="54" t="s">
        <v>116</v>
      </c>
      <c r="J29" s="54" t="s">
        <v>116</v>
      </c>
      <c r="K29" s="54" t="s">
        <v>116</v>
      </c>
      <c r="L29" s="54" t="s">
        <v>116</v>
      </c>
      <c r="M29" s="54"/>
      <c r="N29" s="122" t="s">
        <v>48</v>
      </c>
      <c r="O29" s="54"/>
      <c r="P29" s="54"/>
      <c r="Q29" s="54"/>
      <c r="R29" s="55" t="s">
        <v>48</v>
      </c>
      <c r="S29" s="118">
        <v>25483000</v>
      </c>
      <c r="T29" s="57"/>
      <c r="U29" s="58"/>
      <c r="V29" s="57"/>
      <c r="W29" s="57">
        <v>516000</v>
      </c>
      <c r="X29" s="57">
        <v>-225000</v>
      </c>
      <c r="Y29" s="57">
        <v>-398000</v>
      </c>
      <c r="Z29" s="57"/>
      <c r="AA29" s="57"/>
      <c r="AB29" s="57"/>
      <c r="AC29" s="57"/>
      <c r="AD29" s="57"/>
      <c r="AE29" s="47">
        <f t="shared" si="1"/>
        <v>25483000</v>
      </c>
      <c r="AF29" s="47">
        <f t="shared" si="2"/>
        <v>-107000</v>
      </c>
      <c r="AG29" s="47">
        <f t="shared" si="3"/>
        <v>25376000</v>
      </c>
      <c r="AH29" s="12">
        <f t="shared" si="0"/>
        <v>25999000</v>
      </c>
      <c r="AI29" s="12">
        <f>S29+X29</f>
        <v>25258000</v>
      </c>
      <c r="AJ29" s="12">
        <f t="shared" ref="AJ29:AJ30" si="7">S29+Y29</f>
        <v>25085000</v>
      </c>
      <c r="AK29" s="12">
        <f>S29+W29+X29</f>
        <v>25774000</v>
      </c>
      <c r="AM29" s="12">
        <f>S29+W29+Y29</f>
        <v>25601000</v>
      </c>
      <c r="AO29" s="12">
        <f t="shared" ref="AO29:AO30" si="8">S29+X29+Y29</f>
        <v>24860000</v>
      </c>
    </row>
    <row r="30" spans="2:41" ht="20.100000000000001" customHeight="1" x14ac:dyDescent="0.25">
      <c r="B30" s="125" t="s">
        <v>52</v>
      </c>
      <c r="C30" s="61"/>
      <c r="D30" s="62"/>
      <c r="E30" s="53" t="s">
        <v>116</v>
      </c>
      <c r="F30" s="54" t="s">
        <v>116</v>
      </c>
      <c r="G30" s="152"/>
      <c r="H30" s="122" t="s">
        <v>48</v>
      </c>
      <c r="I30" s="54" t="s">
        <v>116</v>
      </c>
      <c r="J30" s="54" t="s">
        <v>116</v>
      </c>
      <c r="K30" s="54" t="s">
        <v>116</v>
      </c>
      <c r="L30" s="54" t="s">
        <v>116</v>
      </c>
      <c r="M30" s="54"/>
      <c r="N30" s="122" t="s">
        <v>48</v>
      </c>
      <c r="O30" s="54"/>
      <c r="P30" s="54"/>
      <c r="Q30" s="54"/>
      <c r="R30" s="55" t="s">
        <v>48</v>
      </c>
      <c r="S30" s="118">
        <v>27180573</v>
      </c>
      <c r="T30" s="57"/>
      <c r="U30" s="58"/>
      <c r="V30" s="57"/>
      <c r="W30" s="57">
        <v>424988</v>
      </c>
      <c r="X30" s="57">
        <v>-49980</v>
      </c>
      <c r="Y30" s="57">
        <v>-580250</v>
      </c>
      <c r="Z30" s="57"/>
      <c r="AA30" s="57"/>
      <c r="AB30" s="57"/>
      <c r="AC30" s="57"/>
      <c r="AD30" s="57"/>
      <c r="AE30" s="47">
        <f t="shared" si="1"/>
        <v>27180573</v>
      </c>
      <c r="AF30" s="47">
        <f t="shared" si="2"/>
        <v>-205242</v>
      </c>
      <c r="AG30" s="47">
        <f t="shared" si="3"/>
        <v>26975331</v>
      </c>
      <c r="AH30" s="12">
        <f t="shared" si="0"/>
        <v>27605561</v>
      </c>
      <c r="AI30" s="12">
        <f>S30+X30</f>
        <v>27130593</v>
      </c>
      <c r="AJ30" s="12">
        <f t="shared" si="7"/>
        <v>26600323</v>
      </c>
      <c r="AK30" s="12">
        <f>S30+W30+X30</f>
        <v>27555581</v>
      </c>
      <c r="AM30" s="12">
        <f>S30+W30+Y30</f>
        <v>27025311</v>
      </c>
      <c r="AO30" s="12">
        <f t="shared" si="8"/>
        <v>26550343</v>
      </c>
    </row>
    <row r="31" spans="2:41" ht="20.100000000000001" customHeight="1" x14ac:dyDescent="0.2">
      <c r="B31" s="64"/>
      <c r="C31" s="65"/>
      <c r="D31" s="66"/>
      <c r="E31" s="67"/>
      <c r="F31" s="68"/>
      <c r="G31" s="153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70"/>
      <c r="T31" s="71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3"/>
      <c r="AG31" s="81"/>
      <c r="AI31" s="12"/>
    </row>
    <row r="32" spans="2:41" ht="14.45" customHeight="1" thickBot="1" x14ac:dyDescent="0.25">
      <c r="B32" s="88"/>
      <c r="C32" s="89"/>
      <c r="D32" s="8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2"/>
    </row>
    <row r="33" spans="2:33" ht="13.5" thickTop="1" x14ac:dyDescent="0.2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</row>
    <row r="34" spans="2:33" x14ac:dyDescent="0.2">
      <c r="B34" s="113"/>
      <c r="C34" s="121"/>
      <c r="D34" s="121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4"/>
      <c r="V34" s="114"/>
      <c r="W34" s="121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2:33" ht="18" x14ac:dyDescent="0.25">
      <c r="B35" s="203" t="s">
        <v>132</v>
      </c>
      <c r="C35" s="20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2:33" ht="18" x14ac:dyDescent="0.25">
      <c r="B36" s="203" t="s">
        <v>133</v>
      </c>
      <c r="C36" s="20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</row>
    <row r="37" spans="2:33" ht="18" x14ac:dyDescent="0.25">
      <c r="B37" s="204"/>
      <c r="C37" s="203"/>
      <c r="D37" s="4"/>
      <c r="E37" s="4"/>
      <c r="F37" s="4"/>
      <c r="G37" s="4"/>
      <c r="H37" s="4"/>
      <c r="I37" s="4"/>
      <c r="J37" s="4"/>
      <c r="K37" s="4"/>
      <c r="L37" s="4"/>
      <c r="M37" s="4"/>
      <c r="N37" s="109"/>
      <c r="O37" s="109"/>
      <c r="P37" s="109"/>
      <c r="Q37" s="109"/>
      <c r="R37" s="109"/>
      <c r="S37" s="4"/>
      <c r="T37" s="4"/>
      <c r="U37" s="4"/>
      <c r="V37" s="4"/>
      <c r="W37" s="4"/>
      <c r="X37" s="4"/>
      <c r="Y37" s="109"/>
      <c r="Z37" s="4"/>
      <c r="AA37" s="4"/>
      <c r="AB37" s="4"/>
      <c r="AC37" s="4"/>
      <c r="AD37" s="4"/>
      <c r="AE37" s="4"/>
      <c r="AF37" s="4"/>
      <c r="AG37" s="4"/>
    </row>
    <row r="38" spans="2:33" ht="18" x14ac:dyDescent="0.25">
      <c r="B38" s="205"/>
      <c r="C38" s="203"/>
      <c r="D38" s="4"/>
      <c r="E38" s="4"/>
      <c r="F38" s="4"/>
      <c r="G38" s="4"/>
      <c r="H38" s="4"/>
      <c r="I38" s="4"/>
      <c r="J38" s="4"/>
      <c r="K38" s="4"/>
      <c r="L38" s="4"/>
      <c r="M38" s="4"/>
      <c r="N38" s="109"/>
      <c r="O38" s="109"/>
      <c r="P38" s="109"/>
      <c r="Q38" s="109"/>
      <c r="R38" s="109"/>
      <c r="S38" s="4"/>
      <c r="T38" s="4"/>
      <c r="U38" s="4"/>
      <c r="V38" s="4"/>
      <c r="W38" s="4"/>
      <c r="X38" s="4"/>
      <c r="Y38" s="115"/>
      <c r="Z38" s="4"/>
      <c r="AA38" s="4"/>
      <c r="AB38" s="4"/>
      <c r="AC38" s="4"/>
      <c r="AD38" s="4"/>
      <c r="AE38" s="4"/>
      <c r="AF38" s="4"/>
      <c r="AG38" s="4"/>
    </row>
    <row r="39" spans="2:33" ht="18" x14ac:dyDescent="0.25">
      <c r="B39" s="204"/>
      <c r="C39" s="20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2:33" ht="18" x14ac:dyDescent="0.25">
      <c r="B40" s="204"/>
      <c r="C40" s="20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ht="18" x14ac:dyDescent="0.25">
      <c r="B41" s="204"/>
      <c r="C41" s="20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2:33" ht="18" x14ac:dyDescent="0.25">
      <c r="B42" s="203"/>
      <c r="C42" s="20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2:33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2:33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33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2:33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2:33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33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</sheetData>
  <mergeCells count="25">
    <mergeCell ref="B11:AG11"/>
    <mergeCell ref="Z12:Z21"/>
    <mergeCell ref="AA12:AA21"/>
    <mergeCell ref="AB12:AB21"/>
    <mergeCell ref="AC12:AC21"/>
    <mergeCell ref="R12:R22"/>
    <mergeCell ref="I12:I22"/>
    <mergeCell ref="X12:X21"/>
    <mergeCell ref="Y12:Y21"/>
    <mergeCell ref="AD12:AD21"/>
    <mergeCell ref="Q12:Q22"/>
    <mergeCell ref="E12:E22"/>
    <mergeCell ref="F12:F22"/>
    <mergeCell ref="W12:W21"/>
    <mergeCell ref="S12:S21"/>
    <mergeCell ref="T12:T21"/>
    <mergeCell ref="U12:U21"/>
    <mergeCell ref="V12:V21"/>
    <mergeCell ref="K12:K22"/>
    <mergeCell ref="L12:L22"/>
    <mergeCell ref="G12:G22"/>
    <mergeCell ref="H12:H22"/>
    <mergeCell ref="J12:J22"/>
    <mergeCell ref="M12:M22"/>
    <mergeCell ref="N12:N22"/>
  </mergeCells>
  <phoneticPr fontId="2" type="noConversion"/>
  <pageMargins left="0.5" right="0.5" top="0.5" bottom="0.5" header="0.5" footer="0.5"/>
  <pageSetup paperSize="3" scale="9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1"/>
  <sheetViews>
    <sheetView zoomScale="75" zoomScaleNormal="75" workbookViewId="0">
      <selection activeCell="G5" sqref="G5"/>
    </sheetView>
  </sheetViews>
  <sheetFormatPr defaultRowHeight="12.75" x14ac:dyDescent="0.2"/>
  <cols>
    <col min="2" max="2" width="12.140625" customWidth="1"/>
    <col min="3" max="3" width="13.85546875" customWidth="1"/>
    <col min="4" max="4" width="2.7109375" customWidth="1"/>
    <col min="5" max="5" width="10.140625" customWidth="1"/>
    <col min="6" max="6" width="10.85546875" customWidth="1"/>
    <col min="7" max="8" width="12.140625" customWidth="1"/>
    <col min="9" max="9" width="3.28515625" customWidth="1"/>
    <col min="10" max="10" width="14.140625" customWidth="1"/>
    <col min="11" max="11" width="11.28515625" customWidth="1"/>
    <col min="12" max="12" width="15.7109375" customWidth="1"/>
    <col min="13" max="17" width="13.5703125" customWidth="1"/>
    <col min="18" max="18" width="14" customWidth="1"/>
    <col min="19" max="19" width="9.7109375" bestFit="1" customWidth="1"/>
    <col min="20" max="20" width="11.7109375" bestFit="1" customWidth="1"/>
  </cols>
  <sheetData>
    <row r="3" spans="2:18" ht="15.75" x14ac:dyDescent="0.25">
      <c r="C3" s="154" t="s">
        <v>117</v>
      </c>
      <c r="F3" s="154" t="s">
        <v>128</v>
      </c>
      <c r="J3" s="189" t="s">
        <v>124</v>
      </c>
      <c r="L3" s="154" t="s">
        <v>128</v>
      </c>
    </row>
    <row r="4" spans="2:18" x14ac:dyDescent="0.2">
      <c r="C4" s="156">
        <v>24860000</v>
      </c>
      <c r="F4" s="170"/>
      <c r="J4" s="168">
        <f>L13</f>
        <v>24858000</v>
      </c>
      <c r="L4" s="170"/>
    </row>
    <row r="5" spans="2:18" x14ac:dyDescent="0.2">
      <c r="C5" s="156">
        <v>25299000</v>
      </c>
      <c r="F5" s="173">
        <f>C5/C4-1</f>
        <v>1.7658889782783627E-2</v>
      </c>
      <c r="J5" s="168">
        <f>L15</f>
        <v>25376000</v>
      </c>
      <c r="L5" s="173">
        <f>J5/J4-1</f>
        <v>2.0838361895566759E-2</v>
      </c>
    </row>
    <row r="6" spans="2:18" x14ac:dyDescent="0.2">
      <c r="C6" s="156">
        <v>25483000</v>
      </c>
      <c r="F6" s="173">
        <f>C6/C4-1</f>
        <v>2.5060337892196305E-2</v>
      </c>
      <c r="J6" s="168">
        <f>L17</f>
        <v>25434000</v>
      </c>
      <c r="L6" s="173">
        <f>J6/J4-1</f>
        <v>2.3171614771904325E-2</v>
      </c>
    </row>
    <row r="7" spans="2:18" x14ac:dyDescent="0.2">
      <c r="C7" s="156">
        <v>25899000</v>
      </c>
      <c r="F7" s="173">
        <f>C7/C4-1</f>
        <v>4.1794046661303375E-2</v>
      </c>
      <c r="J7" s="168">
        <f>L20</f>
        <v>25970000</v>
      </c>
      <c r="L7" s="173">
        <f>J7/J4-1</f>
        <v>4.473408962909331E-2</v>
      </c>
    </row>
    <row r="8" spans="2:18" x14ac:dyDescent="0.2">
      <c r="C8" s="156">
        <v>27180573</v>
      </c>
      <c r="F8" s="173">
        <f>C8/C4-1</f>
        <v>9.3345655671761785E-2</v>
      </c>
      <c r="J8" s="168">
        <f>L21</f>
        <v>26975331</v>
      </c>
      <c r="L8" s="173">
        <f>J8/J4-1</f>
        <v>8.5177045619116543E-2</v>
      </c>
    </row>
    <row r="11" spans="2:18" x14ac:dyDescent="0.2">
      <c r="M11" s="225" t="s">
        <v>131</v>
      </c>
      <c r="N11" s="226"/>
      <c r="O11" s="226"/>
      <c r="P11" s="226"/>
      <c r="Q11" s="226"/>
      <c r="R11" s="226"/>
    </row>
    <row r="12" spans="2:18" x14ac:dyDescent="0.2">
      <c r="L12" s="170" t="s">
        <v>124</v>
      </c>
      <c r="M12" s="170" t="s">
        <v>118</v>
      </c>
      <c r="N12" s="170" t="s">
        <v>119</v>
      </c>
      <c r="O12" s="170" t="s">
        <v>120</v>
      </c>
      <c r="P12" s="170" t="s">
        <v>121</v>
      </c>
      <c r="Q12" s="170" t="s">
        <v>122</v>
      </c>
      <c r="R12" s="170" t="s">
        <v>123</v>
      </c>
    </row>
    <row r="13" spans="2:18" x14ac:dyDescent="0.2">
      <c r="B13" t="s">
        <v>125</v>
      </c>
      <c r="C13" s="158">
        <v>24860000</v>
      </c>
      <c r="D13" s="158"/>
      <c r="E13" s="159">
        <v>619000</v>
      </c>
      <c r="F13" s="159">
        <v>-221000</v>
      </c>
      <c r="G13" s="159">
        <v>-400000</v>
      </c>
      <c r="H13" s="159">
        <f>SUM(E13:G13)</f>
        <v>-2000</v>
      </c>
      <c r="I13" s="159"/>
      <c r="J13" s="159">
        <f>C13</f>
        <v>24860000</v>
      </c>
      <c r="K13" s="159">
        <f>SUM(E13:G13)</f>
        <v>-2000</v>
      </c>
      <c r="L13" s="159">
        <f>J13+K13</f>
        <v>24858000</v>
      </c>
      <c r="M13" s="164">
        <f>C13+1</f>
        <v>24860001</v>
      </c>
      <c r="N13" s="165">
        <f>C13+F13</f>
        <v>24639000</v>
      </c>
      <c r="O13" s="166">
        <f>C13+G13</f>
        <v>24460000</v>
      </c>
      <c r="P13" s="167">
        <f>C13+E13+F13</f>
        <v>25258000</v>
      </c>
      <c r="Q13" s="171">
        <f>C13+E13+G13</f>
        <v>25079000</v>
      </c>
      <c r="R13" s="172">
        <f>C13+F13+G13</f>
        <v>24239000</v>
      </c>
    </row>
    <row r="14" spans="2:18" x14ac:dyDescent="0.2">
      <c r="C14" s="162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70"/>
    </row>
    <row r="15" spans="2:18" x14ac:dyDescent="0.2">
      <c r="B15" t="s">
        <v>126</v>
      </c>
      <c r="C15" s="160">
        <v>25483000</v>
      </c>
      <c r="D15" s="160"/>
      <c r="E15" s="161">
        <v>516000</v>
      </c>
      <c r="F15" s="161">
        <v>-225000</v>
      </c>
      <c r="G15" s="161">
        <v>-398000</v>
      </c>
      <c r="H15" s="161">
        <f t="shared" ref="H15:H21" si="0">SUM(E15:G15)</f>
        <v>-107000</v>
      </c>
      <c r="I15" s="161"/>
      <c r="J15" s="161">
        <f>C15</f>
        <v>25483000</v>
      </c>
      <c r="K15" s="161">
        <f>SUM(E15:G15)</f>
        <v>-107000</v>
      </c>
      <c r="L15" s="177">
        <f>J15+K15</f>
        <v>25376000</v>
      </c>
      <c r="M15" s="174">
        <f t="shared" ref="M15:M21" si="1">C15+1</f>
        <v>25483001</v>
      </c>
      <c r="N15" s="175">
        <f t="shared" ref="N15:N21" si="2">C15+F15</f>
        <v>25258000</v>
      </c>
      <c r="O15" s="178">
        <f t="shared" ref="O15:O21" si="3">C15+G15</f>
        <v>25085000</v>
      </c>
      <c r="P15" s="179">
        <f t="shared" ref="P15:P21" si="4">C15+E15+F15</f>
        <v>25774000</v>
      </c>
      <c r="Q15" s="176">
        <f t="shared" ref="Q15:Q21" si="5">C15+E15+G15</f>
        <v>25601000</v>
      </c>
      <c r="R15" s="182">
        <f>C15+F15+G15</f>
        <v>24860000</v>
      </c>
    </row>
    <row r="16" spans="2:18" x14ac:dyDescent="0.2">
      <c r="C16" s="162"/>
      <c r="D16" s="162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70"/>
    </row>
    <row r="17" spans="2:18" x14ac:dyDescent="0.2">
      <c r="B17" t="s">
        <v>127</v>
      </c>
      <c r="C17" s="184">
        <v>25299000</v>
      </c>
      <c r="D17" s="184"/>
      <c r="E17" s="185">
        <v>628000</v>
      </c>
      <c r="F17" s="185">
        <v>-43000</v>
      </c>
      <c r="G17" s="185">
        <v>-450000</v>
      </c>
      <c r="H17" s="185">
        <f t="shared" si="0"/>
        <v>135000</v>
      </c>
      <c r="I17" s="185"/>
      <c r="J17" s="185">
        <f>C17</f>
        <v>25299000</v>
      </c>
      <c r="K17" s="185">
        <f>SUM(E17:G17)</f>
        <v>135000</v>
      </c>
      <c r="L17" s="185">
        <f>J17+K17</f>
        <v>25434000</v>
      </c>
      <c r="M17" s="180">
        <f t="shared" si="1"/>
        <v>25299001</v>
      </c>
      <c r="N17" s="181">
        <f t="shared" si="2"/>
        <v>25256000</v>
      </c>
      <c r="O17" s="186">
        <f t="shared" si="3"/>
        <v>24849000</v>
      </c>
      <c r="P17" s="188">
        <f t="shared" si="4"/>
        <v>25884000</v>
      </c>
      <c r="Q17" s="187">
        <f t="shared" si="5"/>
        <v>25477000</v>
      </c>
      <c r="R17" s="183">
        <f>C17+F17+G17</f>
        <v>24806000</v>
      </c>
    </row>
    <row r="18" spans="2:18" x14ac:dyDescent="0.2">
      <c r="C18" s="162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70"/>
    </row>
    <row r="19" spans="2:18" x14ac:dyDescent="0.2">
      <c r="C19" s="162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70"/>
    </row>
    <row r="20" spans="2:18" x14ac:dyDescent="0.2">
      <c r="B20" s="155" t="s">
        <v>129</v>
      </c>
      <c r="C20" s="156">
        <v>25899000</v>
      </c>
      <c r="D20" s="156"/>
      <c r="E20" s="157">
        <v>498000</v>
      </c>
      <c r="F20" s="157">
        <v>-144000</v>
      </c>
      <c r="G20" s="157">
        <v>-283000</v>
      </c>
      <c r="H20" s="157">
        <f t="shared" si="0"/>
        <v>71000</v>
      </c>
      <c r="I20" s="157"/>
      <c r="J20" s="157">
        <f>C20</f>
        <v>25899000</v>
      </c>
      <c r="K20" s="157">
        <f>SUM(E20:G20)</f>
        <v>71000</v>
      </c>
      <c r="L20" s="157">
        <f>J20+K20</f>
        <v>25970000</v>
      </c>
      <c r="M20" s="157">
        <f t="shared" si="1"/>
        <v>25899001</v>
      </c>
      <c r="N20" s="157">
        <f t="shared" si="2"/>
        <v>25755000</v>
      </c>
      <c r="O20" s="157">
        <f t="shared" si="3"/>
        <v>25616000</v>
      </c>
      <c r="P20" s="157">
        <f t="shared" si="4"/>
        <v>26253000</v>
      </c>
      <c r="Q20" s="157">
        <f t="shared" si="5"/>
        <v>26114000</v>
      </c>
      <c r="R20" s="169">
        <f>C20+F20+G20</f>
        <v>25472000</v>
      </c>
    </row>
    <row r="21" spans="2:18" x14ac:dyDescent="0.2">
      <c r="B21" s="155" t="s">
        <v>130</v>
      </c>
      <c r="C21" s="156">
        <v>27180573</v>
      </c>
      <c r="D21" s="156"/>
      <c r="E21" s="157">
        <v>424988</v>
      </c>
      <c r="F21" s="157">
        <v>-49980</v>
      </c>
      <c r="G21" s="157">
        <v>-580250</v>
      </c>
      <c r="H21" s="157">
        <f t="shared" si="0"/>
        <v>-205242</v>
      </c>
      <c r="I21" s="157"/>
      <c r="J21" s="157">
        <f>C21</f>
        <v>27180573</v>
      </c>
      <c r="K21" s="157">
        <f>SUM(E21:G21)</f>
        <v>-205242</v>
      </c>
      <c r="L21" s="157">
        <f t="shared" ref="L21" si="6">J21+K21</f>
        <v>26975331</v>
      </c>
      <c r="M21" s="157">
        <f t="shared" si="1"/>
        <v>27180574</v>
      </c>
      <c r="N21" s="157">
        <f t="shared" si="2"/>
        <v>27130593</v>
      </c>
      <c r="O21" s="157">
        <f t="shared" si="3"/>
        <v>26600323</v>
      </c>
      <c r="P21" s="157">
        <f t="shared" si="4"/>
        <v>27555581</v>
      </c>
      <c r="Q21" s="157">
        <f t="shared" si="5"/>
        <v>27025311</v>
      </c>
      <c r="R21" s="168">
        <f>C21+F21+G21</f>
        <v>26550343</v>
      </c>
    </row>
  </sheetData>
  <mergeCells count="1">
    <mergeCell ref="M11:R11"/>
  </mergeCells>
  <pageMargins left="0.7" right="0.7" top="0.75" bottom="0.75" header="0.3" footer="0.3"/>
  <pageSetup paperSize="3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72"/>
  <sheetViews>
    <sheetView showGridLines="0" zoomScale="85" workbookViewId="0">
      <selection activeCell="AE4" sqref="AE4"/>
    </sheetView>
  </sheetViews>
  <sheetFormatPr defaultColWidth="9.140625" defaultRowHeight="12.75" x14ac:dyDescent="0.2"/>
  <cols>
    <col min="1" max="1" width="3.7109375" style="1" customWidth="1"/>
    <col min="2" max="2" width="13.7109375" style="1" customWidth="1"/>
    <col min="3" max="4" width="12.7109375" style="1" customWidth="1"/>
    <col min="5" max="13" width="3.7109375" style="1" customWidth="1"/>
    <col min="14" max="16" width="3.7109375" style="1" hidden="1" customWidth="1"/>
    <col min="17" max="17" width="3.7109375" style="1" customWidth="1"/>
    <col min="18" max="18" width="14.7109375" style="1" customWidth="1"/>
    <col min="19" max="23" width="12.7109375" style="1" customWidth="1"/>
    <col min="24" max="29" width="12.7109375" style="1" hidden="1" customWidth="1"/>
    <col min="30" max="30" width="12.7109375" style="1" customWidth="1"/>
    <col min="31" max="31" width="14.7109375" style="1" customWidth="1"/>
    <col min="32" max="32" width="10.85546875" style="1" customWidth="1"/>
    <col min="33" max="33" width="11" style="1" customWidth="1"/>
    <col min="34" max="16384" width="9.140625" style="1"/>
  </cols>
  <sheetData>
    <row r="2" spans="2:31" ht="12.75" customHeight="1" x14ac:dyDescent="0.2">
      <c r="V2" s="6"/>
      <c r="W2" s="6"/>
      <c r="X2" s="6"/>
      <c r="Y2" s="6"/>
      <c r="Z2" s="6"/>
      <c r="AA2" s="6"/>
      <c r="AB2" s="6"/>
      <c r="AC2" s="6"/>
      <c r="AD2" s="13" t="s">
        <v>70</v>
      </c>
      <c r="AE2" s="14">
        <f>AE24</f>
        <v>10320000</v>
      </c>
    </row>
    <row r="3" spans="2:31" ht="12.7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6"/>
      <c r="Y3" s="6"/>
      <c r="Z3" s="6"/>
      <c r="AA3" s="6"/>
      <c r="AB3" s="6"/>
      <c r="AC3" s="6"/>
      <c r="AD3" s="13" t="s">
        <v>71</v>
      </c>
      <c r="AE3" s="14">
        <f>AE25</f>
        <v>9500000</v>
      </c>
    </row>
    <row r="4" spans="2:31" ht="12.75" customHeight="1" x14ac:dyDescent="0.25">
      <c r="B4" s="17" t="s">
        <v>0</v>
      </c>
      <c r="C4" s="18" t="s">
        <v>72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/>
      <c r="S4" s="5"/>
      <c r="T4" s="4"/>
      <c r="U4" s="4"/>
      <c r="V4" s="6"/>
      <c r="W4" s="6"/>
      <c r="X4" s="6"/>
      <c r="Y4" s="6"/>
      <c r="Z4" s="6"/>
      <c r="AA4" s="6"/>
      <c r="AB4" s="6"/>
      <c r="AC4" s="6"/>
      <c r="AD4" s="13" t="s">
        <v>73</v>
      </c>
      <c r="AE4" s="14">
        <v>10000000</v>
      </c>
    </row>
    <row r="5" spans="2:31" ht="12.75" customHeight="1" x14ac:dyDescent="0.25">
      <c r="B5" s="19" t="s">
        <v>2</v>
      </c>
      <c r="C5" s="18" t="s">
        <v>74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S5" s="5"/>
      <c r="T5" s="4"/>
      <c r="U5" s="4"/>
      <c r="V5" s="9"/>
      <c r="W5" s="9"/>
      <c r="X5" s="9"/>
      <c r="Y5" s="9"/>
      <c r="Z5" s="9"/>
      <c r="AA5" s="9"/>
      <c r="AB5" s="9"/>
      <c r="AC5" s="9"/>
      <c r="AD5" s="20" t="s">
        <v>4</v>
      </c>
      <c r="AE5" s="14" t="s">
        <v>75</v>
      </c>
    </row>
    <row r="6" spans="2:31" ht="12.75" customHeight="1" x14ac:dyDescent="0.25">
      <c r="B6" s="19" t="s">
        <v>6</v>
      </c>
      <c r="C6" s="117" t="s">
        <v>76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/>
      <c r="S6" s="5"/>
      <c r="T6" s="4"/>
      <c r="U6" s="4"/>
      <c r="V6" s="9"/>
      <c r="W6" s="9"/>
      <c r="X6" s="9"/>
      <c r="Y6" s="9"/>
      <c r="Z6" s="9"/>
      <c r="AA6" s="9"/>
      <c r="AB6" s="9"/>
      <c r="AC6" s="9"/>
      <c r="AD6" s="13" t="s">
        <v>77</v>
      </c>
      <c r="AE6" s="22">
        <v>126</v>
      </c>
    </row>
    <row r="7" spans="2:31" ht="12.75" customHeight="1" x14ac:dyDescent="0.2">
      <c r="B7" s="19" t="s">
        <v>78</v>
      </c>
      <c r="C7" s="116" t="s">
        <v>79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  <c r="S7" s="6"/>
      <c r="T7" s="4"/>
      <c r="U7" s="4"/>
      <c r="V7" s="6"/>
      <c r="W7" s="6"/>
      <c r="X7" s="6"/>
      <c r="Y7" s="6"/>
      <c r="Z7" s="6"/>
      <c r="AA7" s="6"/>
      <c r="AB7" s="6"/>
      <c r="AC7" s="6"/>
      <c r="AD7" s="13" t="s">
        <v>80</v>
      </c>
      <c r="AE7" s="22" t="s">
        <v>81</v>
      </c>
    </row>
    <row r="8" spans="2:31" ht="12.75" customHeight="1" x14ac:dyDescent="0.2">
      <c r="B8" s="19" t="s">
        <v>8</v>
      </c>
      <c r="C8" s="18" t="s">
        <v>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/>
      <c r="S8" s="4"/>
      <c r="T8" s="4"/>
      <c r="U8" s="4"/>
      <c r="V8" s="9"/>
      <c r="W8" s="9"/>
      <c r="X8" s="9"/>
      <c r="Y8" s="9"/>
      <c r="Z8" s="9"/>
      <c r="AA8" s="9"/>
      <c r="AB8" s="9"/>
      <c r="AC8" s="9"/>
      <c r="AD8" s="20" t="s">
        <v>10</v>
      </c>
      <c r="AE8" s="23">
        <v>39225</v>
      </c>
    </row>
    <row r="9" spans="2:31" ht="12.75" customHeight="1" x14ac:dyDescent="0.2">
      <c r="B9" s="19" t="s">
        <v>83</v>
      </c>
      <c r="C9" s="18">
        <v>3709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9"/>
      <c r="W9" s="9"/>
      <c r="X9" s="9"/>
      <c r="Y9" s="9"/>
      <c r="Z9" s="9"/>
      <c r="AA9" s="9"/>
      <c r="AB9" s="9"/>
      <c r="AC9" s="9"/>
      <c r="AD9" s="20" t="s">
        <v>13</v>
      </c>
      <c r="AE9" s="23">
        <v>39225</v>
      </c>
    </row>
    <row r="10" spans="2:31" ht="12.75" customHeight="1" x14ac:dyDescent="0.2">
      <c r="B10" s="19" t="s">
        <v>11</v>
      </c>
      <c r="C10" s="18" t="s">
        <v>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9"/>
      <c r="W10" s="9"/>
      <c r="X10" s="9"/>
      <c r="Y10" s="9"/>
      <c r="Z10" s="9"/>
      <c r="AA10" s="9"/>
      <c r="AB10" s="9"/>
      <c r="AC10" s="9"/>
      <c r="AD10" s="20" t="s">
        <v>85</v>
      </c>
      <c r="AE10" s="24" t="s">
        <v>86</v>
      </c>
    </row>
    <row r="11" spans="2:31" ht="20.100000000000001" customHeight="1" thickBot="1" x14ac:dyDescent="0.3">
      <c r="B11" s="220" t="s">
        <v>14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</row>
    <row r="12" spans="2:31" ht="13.5" thickTop="1" x14ac:dyDescent="0.2">
      <c r="B12" s="10"/>
      <c r="C12" s="11"/>
      <c r="D12" s="25"/>
      <c r="E12" s="228" t="s">
        <v>15</v>
      </c>
      <c r="F12" s="228" t="s">
        <v>16</v>
      </c>
      <c r="G12" s="228" t="s">
        <v>17</v>
      </c>
      <c r="H12" s="231" t="s">
        <v>18</v>
      </c>
      <c r="I12" s="231" t="s">
        <v>87</v>
      </c>
      <c r="J12" s="228" t="s">
        <v>88</v>
      </c>
      <c r="K12" s="228" t="s">
        <v>89</v>
      </c>
      <c r="L12" s="228" t="s">
        <v>24</v>
      </c>
      <c r="M12" s="231" t="s">
        <v>90</v>
      </c>
      <c r="N12" s="151"/>
      <c r="O12" s="151"/>
      <c r="P12" s="228"/>
      <c r="Q12" s="228" t="s">
        <v>91</v>
      </c>
      <c r="R12" s="26"/>
      <c r="S12" s="232" t="s">
        <v>92</v>
      </c>
      <c r="T12" s="232" t="s">
        <v>93</v>
      </c>
      <c r="U12" s="227" t="s">
        <v>94</v>
      </c>
      <c r="V12" s="227" t="s">
        <v>95</v>
      </c>
      <c r="W12" s="227" t="s">
        <v>96</v>
      </c>
      <c r="X12" s="227"/>
      <c r="Y12" s="227"/>
      <c r="Z12" s="227"/>
      <c r="AA12" s="227"/>
      <c r="AB12" s="227"/>
      <c r="AC12" s="227"/>
      <c r="AD12" s="26"/>
      <c r="AE12" s="27"/>
    </row>
    <row r="13" spans="2:31" x14ac:dyDescent="0.2">
      <c r="B13" s="28"/>
      <c r="C13" s="29"/>
      <c r="D13" s="30"/>
      <c r="E13" s="229"/>
      <c r="F13" s="229"/>
      <c r="G13" s="229"/>
      <c r="H13" s="229"/>
      <c r="I13" s="229"/>
      <c r="J13" s="229"/>
      <c r="K13" s="229"/>
      <c r="L13" s="229"/>
      <c r="M13" s="229"/>
      <c r="N13" s="149"/>
      <c r="O13" s="149"/>
      <c r="P13" s="229"/>
      <c r="Q13" s="229"/>
      <c r="R13" s="31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31"/>
      <c r="AE13" s="32"/>
    </row>
    <row r="14" spans="2:31" x14ac:dyDescent="0.2">
      <c r="B14" s="28"/>
      <c r="C14" s="29"/>
      <c r="D14" s="30"/>
      <c r="E14" s="229"/>
      <c r="F14" s="229"/>
      <c r="G14" s="229"/>
      <c r="H14" s="229"/>
      <c r="I14" s="229"/>
      <c r="J14" s="229"/>
      <c r="K14" s="229"/>
      <c r="L14" s="229"/>
      <c r="M14" s="229"/>
      <c r="N14" s="149"/>
      <c r="O14" s="149"/>
      <c r="P14" s="229"/>
      <c r="Q14" s="229"/>
      <c r="R14" s="31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31"/>
      <c r="AE14" s="32"/>
    </row>
    <row r="15" spans="2:31" x14ac:dyDescent="0.2">
      <c r="B15" s="28"/>
      <c r="C15" s="29"/>
      <c r="D15" s="30"/>
      <c r="E15" s="229"/>
      <c r="F15" s="229"/>
      <c r="G15" s="229"/>
      <c r="H15" s="229"/>
      <c r="I15" s="229"/>
      <c r="J15" s="229"/>
      <c r="K15" s="229"/>
      <c r="L15" s="229"/>
      <c r="M15" s="229"/>
      <c r="N15" s="149"/>
      <c r="O15" s="149"/>
      <c r="P15" s="229"/>
      <c r="Q15" s="229"/>
      <c r="R15" s="31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31"/>
      <c r="AE15" s="32"/>
    </row>
    <row r="16" spans="2:31" x14ac:dyDescent="0.2">
      <c r="B16" s="28"/>
      <c r="C16" s="29"/>
      <c r="D16" s="30"/>
      <c r="E16" s="229"/>
      <c r="F16" s="229"/>
      <c r="G16" s="229"/>
      <c r="H16" s="229"/>
      <c r="I16" s="229"/>
      <c r="J16" s="229"/>
      <c r="K16" s="229"/>
      <c r="L16" s="229"/>
      <c r="M16" s="229"/>
      <c r="N16" s="149"/>
      <c r="O16" s="149"/>
      <c r="P16" s="229"/>
      <c r="Q16" s="229"/>
      <c r="R16" s="31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31"/>
      <c r="AE16" s="32"/>
    </row>
    <row r="17" spans="2:33" x14ac:dyDescent="0.2">
      <c r="B17" s="28"/>
      <c r="C17" s="29"/>
      <c r="D17" s="30"/>
      <c r="E17" s="229"/>
      <c r="F17" s="229"/>
      <c r="G17" s="229"/>
      <c r="H17" s="229"/>
      <c r="I17" s="229"/>
      <c r="J17" s="229"/>
      <c r="K17" s="229"/>
      <c r="L17" s="229"/>
      <c r="M17" s="229"/>
      <c r="N17" s="149"/>
      <c r="O17" s="149"/>
      <c r="P17" s="229"/>
      <c r="Q17" s="229"/>
      <c r="R17" s="31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31"/>
      <c r="AE17" s="32"/>
    </row>
    <row r="18" spans="2:33" x14ac:dyDescent="0.2">
      <c r="B18" s="28"/>
      <c r="C18" s="29"/>
      <c r="D18" s="30"/>
      <c r="E18" s="229"/>
      <c r="F18" s="229"/>
      <c r="G18" s="229"/>
      <c r="H18" s="229"/>
      <c r="I18" s="229"/>
      <c r="J18" s="229"/>
      <c r="K18" s="229"/>
      <c r="L18" s="229"/>
      <c r="M18" s="229"/>
      <c r="N18" s="149"/>
      <c r="O18" s="149"/>
      <c r="P18" s="229"/>
      <c r="Q18" s="229"/>
      <c r="R18" s="31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31"/>
      <c r="AE18" s="32"/>
    </row>
    <row r="19" spans="2:33" x14ac:dyDescent="0.2">
      <c r="B19" s="28"/>
      <c r="C19" s="29"/>
      <c r="D19" s="30"/>
      <c r="E19" s="229"/>
      <c r="F19" s="229"/>
      <c r="G19" s="229"/>
      <c r="H19" s="229"/>
      <c r="I19" s="229"/>
      <c r="J19" s="229"/>
      <c r="K19" s="229"/>
      <c r="L19" s="229"/>
      <c r="M19" s="229"/>
      <c r="N19" s="149"/>
      <c r="O19" s="149"/>
      <c r="P19" s="229"/>
      <c r="Q19" s="229"/>
      <c r="R19" s="31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31"/>
      <c r="AE19" s="32"/>
    </row>
    <row r="20" spans="2:33" x14ac:dyDescent="0.2">
      <c r="B20" s="28"/>
      <c r="C20" s="29"/>
      <c r="D20" s="30"/>
      <c r="E20" s="229"/>
      <c r="F20" s="229"/>
      <c r="G20" s="229"/>
      <c r="H20" s="229"/>
      <c r="I20" s="229"/>
      <c r="J20" s="229"/>
      <c r="K20" s="229"/>
      <c r="L20" s="229"/>
      <c r="M20" s="229"/>
      <c r="N20" s="149"/>
      <c r="O20" s="149"/>
      <c r="P20" s="229"/>
      <c r="Q20" s="229"/>
      <c r="R20" s="31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31"/>
      <c r="AE20" s="32"/>
    </row>
    <row r="21" spans="2:33" ht="13.5" customHeight="1" x14ac:dyDescent="0.2">
      <c r="B21" s="28"/>
      <c r="C21" s="29"/>
      <c r="D21" s="30"/>
      <c r="E21" s="229"/>
      <c r="F21" s="229"/>
      <c r="G21" s="229"/>
      <c r="H21" s="229"/>
      <c r="I21" s="229"/>
      <c r="J21" s="229"/>
      <c r="K21" s="229"/>
      <c r="L21" s="229"/>
      <c r="M21" s="229"/>
      <c r="N21" s="149"/>
      <c r="O21" s="149"/>
      <c r="P21" s="229"/>
      <c r="Q21" s="229"/>
      <c r="R21" s="31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33" t="s">
        <v>29</v>
      </c>
      <c r="AE21" s="32"/>
    </row>
    <row r="22" spans="2:33" ht="20.100000000000001" customHeight="1" thickBot="1" x14ac:dyDescent="0.25">
      <c r="B22" s="34" t="s">
        <v>30</v>
      </c>
      <c r="C22" s="35"/>
      <c r="D22" s="36"/>
      <c r="E22" s="230"/>
      <c r="F22" s="230"/>
      <c r="G22" s="230"/>
      <c r="H22" s="230"/>
      <c r="I22" s="230"/>
      <c r="J22" s="230"/>
      <c r="K22" s="230"/>
      <c r="L22" s="230"/>
      <c r="M22" s="230"/>
      <c r="N22" s="150"/>
      <c r="O22" s="150"/>
      <c r="P22" s="230"/>
      <c r="Q22" s="230"/>
      <c r="R22" s="37" t="s">
        <v>31</v>
      </c>
      <c r="S22" s="38" t="s">
        <v>97</v>
      </c>
      <c r="T22" s="38" t="s">
        <v>98</v>
      </c>
      <c r="U22" s="38" t="s">
        <v>99</v>
      </c>
      <c r="V22" s="38" t="s">
        <v>100</v>
      </c>
      <c r="W22" s="38" t="s">
        <v>101</v>
      </c>
      <c r="X22" s="38" t="s">
        <v>35</v>
      </c>
      <c r="Y22" s="38" t="s">
        <v>36</v>
      </c>
      <c r="Z22" s="38" t="s">
        <v>37</v>
      </c>
      <c r="AA22" s="38" t="s">
        <v>38</v>
      </c>
      <c r="AB22" s="38" t="s">
        <v>39</v>
      </c>
      <c r="AC22" s="38" t="s">
        <v>102</v>
      </c>
      <c r="AD22" s="38" t="s">
        <v>40</v>
      </c>
      <c r="AE22" s="39" t="s">
        <v>29</v>
      </c>
    </row>
    <row r="23" spans="2:33" ht="14.45" customHeight="1" thickTop="1" x14ac:dyDescent="0.2">
      <c r="B23" s="40"/>
      <c r="C23" s="41"/>
      <c r="D23" s="42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6"/>
      <c r="S23" s="47"/>
      <c r="T23" s="48"/>
      <c r="U23" s="47"/>
      <c r="V23" s="47"/>
      <c r="W23" s="47"/>
      <c r="X23" s="47"/>
      <c r="Y23" s="47"/>
      <c r="Z23" s="47"/>
      <c r="AA23" s="47"/>
      <c r="AB23" s="47"/>
      <c r="AC23" s="47"/>
      <c r="AD23" s="49"/>
      <c r="AE23" s="47"/>
    </row>
    <row r="24" spans="2:33" ht="14.45" customHeight="1" x14ac:dyDescent="0.2">
      <c r="B24" s="50" t="s">
        <v>103</v>
      </c>
      <c r="C24" s="51"/>
      <c r="D24" s="52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>
        <v>10320000</v>
      </c>
      <c r="S24" s="57"/>
      <c r="T24" s="58"/>
      <c r="U24" s="57"/>
      <c r="V24" s="57"/>
      <c r="W24" s="57"/>
      <c r="X24" s="57"/>
      <c r="Y24" s="57"/>
      <c r="Z24" s="57"/>
      <c r="AA24" s="57"/>
      <c r="AB24" s="57"/>
      <c r="AC24" s="57"/>
      <c r="AD24" s="59">
        <f>SUM(S24:AC24)</f>
        <v>0</v>
      </c>
      <c r="AE24" s="57">
        <f>SUM(R24,AD24)</f>
        <v>10320000</v>
      </c>
      <c r="AG24" s="12"/>
    </row>
    <row r="25" spans="2:33" ht="14.45" customHeight="1" x14ac:dyDescent="0.2">
      <c r="B25" s="60" t="s">
        <v>104</v>
      </c>
      <c r="C25" s="61"/>
      <c r="D25" s="62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>
        <v>9500000</v>
      </c>
      <c r="S25" s="57"/>
      <c r="T25" s="58"/>
      <c r="U25" s="57"/>
      <c r="V25" s="57"/>
      <c r="W25" s="57"/>
      <c r="X25" s="57"/>
      <c r="Y25" s="57"/>
      <c r="Z25" s="57"/>
      <c r="AA25" s="57"/>
      <c r="AB25" s="57"/>
      <c r="AC25" s="57"/>
      <c r="AD25" s="59">
        <f>SUM(S25:AC25)</f>
        <v>0</v>
      </c>
      <c r="AE25" s="57">
        <f>SUM(R25,AD25)</f>
        <v>9500000</v>
      </c>
      <c r="AG25" s="12"/>
    </row>
    <row r="26" spans="2:33" ht="14.45" customHeight="1" x14ac:dyDescent="0.2">
      <c r="B26" s="63"/>
      <c r="C26" s="61"/>
      <c r="D26" s="6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56"/>
      <c r="S26" s="57"/>
      <c r="T26" s="58"/>
      <c r="U26" s="57"/>
      <c r="V26" s="57"/>
      <c r="W26" s="57"/>
      <c r="X26" s="57"/>
      <c r="Y26" s="57"/>
      <c r="Z26" s="57"/>
      <c r="AA26" s="57"/>
      <c r="AB26" s="57"/>
      <c r="AC26" s="57"/>
      <c r="AD26" s="59"/>
      <c r="AE26" s="57"/>
      <c r="AG26" s="12"/>
    </row>
    <row r="27" spans="2:33" ht="14.45" customHeight="1" x14ac:dyDescent="0.2">
      <c r="B27" s="63"/>
      <c r="C27" s="61"/>
      <c r="D27" s="6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56"/>
      <c r="S27" s="57"/>
      <c r="T27" s="58"/>
      <c r="U27" s="57"/>
      <c r="V27" s="57"/>
      <c r="W27" s="57"/>
      <c r="X27" s="57"/>
      <c r="Y27" s="57"/>
      <c r="Z27" s="57"/>
      <c r="AA27" s="57"/>
      <c r="AB27" s="57"/>
      <c r="AC27" s="57"/>
      <c r="AD27" s="59"/>
      <c r="AE27" s="57"/>
      <c r="AG27" s="12"/>
    </row>
    <row r="28" spans="2:33" ht="14.45" customHeight="1" x14ac:dyDescent="0.2">
      <c r="B28" s="63"/>
      <c r="C28" s="61"/>
      <c r="D28" s="6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6"/>
      <c r="S28" s="57"/>
      <c r="T28" s="58"/>
      <c r="U28" s="57"/>
      <c r="V28" s="57"/>
      <c r="W28" s="57"/>
      <c r="X28" s="57"/>
      <c r="Y28" s="57"/>
      <c r="Z28" s="57"/>
      <c r="AA28" s="57"/>
      <c r="AB28" s="57"/>
      <c r="AC28" s="57"/>
      <c r="AD28" s="59"/>
      <c r="AE28" s="57"/>
    </row>
    <row r="29" spans="2:33" ht="14.45" customHeight="1" x14ac:dyDescent="0.2">
      <c r="B29" s="64"/>
      <c r="C29" s="65"/>
      <c r="D29" s="66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70"/>
      <c r="S29" s="71"/>
      <c r="T29" s="72"/>
      <c r="U29" s="71"/>
      <c r="V29" s="71"/>
      <c r="W29" s="71"/>
      <c r="X29" s="71"/>
      <c r="Y29" s="71"/>
      <c r="Z29" s="71"/>
      <c r="AA29" s="71"/>
      <c r="AB29" s="71"/>
      <c r="AC29" s="71"/>
      <c r="AD29" s="73"/>
      <c r="AE29" s="71"/>
    </row>
    <row r="30" spans="2:33" ht="14.45" customHeight="1" x14ac:dyDescent="0.2">
      <c r="B30" s="40" t="s">
        <v>105</v>
      </c>
      <c r="C30" s="41"/>
      <c r="D30" s="74"/>
      <c r="E30" s="43" t="s">
        <v>48</v>
      </c>
      <c r="F30" s="75" t="s">
        <v>48</v>
      </c>
      <c r="G30" s="75" t="s">
        <v>48</v>
      </c>
      <c r="H30" s="75" t="s">
        <v>48</v>
      </c>
      <c r="I30" s="75"/>
      <c r="J30" s="75" t="s">
        <v>48</v>
      </c>
      <c r="K30" s="75" t="s">
        <v>48</v>
      </c>
      <c r="L30" s="75" t="s">
        <v>48</v>
      </c>
      <c r="M30" s="75" t="s">
        <v>48</v>
      </c>
      <c r="N30" s="75"/>
      <c r="O30" s="75"/>
      <c r="P30" s="75"/>
      <c r="Q30" s="76" t="s">
        <v>48</v>
      </c>
      <c r="R30" s="46">
        <v>10001000</v>
      </c>
      <c r="S30" s="47">
        <v>0</v>
      </c>
      <c r="T30" s="48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f>SUM(S30:AC30)</f>
        <v>0</v>
      </c>
      <c r="AE30" s="47">
        <f>SUM(R30,AD30)</f>
        <v>10001000</v>
      </c>
    </row>
    <row r="31" spans="2:33" ht="14.45" customHeight="1" x14ac:dyDescent="0.2">
      <c r="B31" s="63" t="s">
        <v>106</v>
      </c>
      <c r="C31" s="61"/>
      <c r="D31" s="52"/>
      <c r="E31" s="53" t="s">
        <v>48</v>
      </c>
      <c r="F31" s="54" t="s">
        <v>48</v>
      </c>
      <c r="G31" s="54" t="s">
        <v>48</v>
      </c>
      <c r="H31" s="54" t="s">
        <v>48</v>
      </c>
      <c r="I31" s="54"/>
      <c r="J31" s="54" t="s">
        <v>48</v>
      </c>
      <c r="K31" s="54" t="s">
        <v>48</v>
      </c>
      <c r="L31" s="54" t="s">
        <v>48</v>
      </c>
      <c r="M31" s="54" t="s">
        <v>48</v>
      </c>
      <c r="N31" s="54"/>
      <c r="O31" s="54"/>
      <c r="P31" s="54"/>
      <c r="Q31" s="55" t="s">
        <v>48</v>
      </c>
      <c r="R31" s="56">
        <v>10500000</v>
      </c>
      <c r="S31" s="57">
        <v>0</v>
      </c>
      <c r="T31" s="58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f>SUM(S31:AC31)</f>
        <v>0</v>
      </c>
      <c r="AE31" s="57">
        <f>SUM(R31,AD31)</f>
        <v>10500000</v>
      </c>
      <c r="AG31" s="12"/>
    </row>
    <row r="32" spans="2:33" ht="14.45" customHeight="1" x14ac:dyDescent="0.2">
      <c r="B32" s="63" t="s">
        <v>107</v>
      </c>
      <c r="C32" s="61"/>
      <c r="D32" s="77"/>
      <c r="E32" s="53" t="s">
        <v>48</v>
      </c>
      <c r="F32" s="54" t="s">
        <v>48</v>
      </c>
      <c r="G32" s="54" t="s">
        <v>48</v>
      </c>
      <c r="H32" s="54" t="s">
        <v>48</v>
      </c>
      <c r="I32" s="54"/>
      <c r="J32" s="54" t="s">
        <v>48</v>
      </c>
      <c r="K32" s="54" t="s">
        <v>48</v>
      </c>
      <c r="L32" s="54" t="s">
        <v>48</v>
      </c>
      <c r="M32" s="54" t="s">
        <v>48</v>
      </c>
      <c r="N32" s="54"/>
      <c r="O32" s="54"/>
      <c r="P32" s="54"/>
      <c r="Q32" s="55" t="s">
        <v>48</v>
      </c>
      <c r="R32" s="56">
        <v>11000000</v>
      </c>
      <c r="S32" s="57">
        <v>0</v>
      </c>
      <c r="T32" s="58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f>SUM(S32:AC32)</f>
        <v>0</v>
      </c>
      <c r="AE32" s="57">
        <f>SUM(R32,AD32)</f>
        <v>11000000</v>
      </c>
      <c r="AG32" s="12"/>
    </row>
    <row r="33" spans="2:33" ht="14.45" customHeight="1" x14ac:dyDescent="0.2">
      <c r="B33" s="78" t="s">
        <v>108</v>
      </c>
      <c r="C33" s="61"/>
      <c r="D33" s="79"/>
      <c r="E33" s="53" t="s">
        <v>48</v>
      </c>
      <c r="F33" s="54" t="s">
        <v>48</v>
      </c>
      <c r="G33" s="54" t="s">
        <v>48</v>
      </c>
      <c r="H33" s="54" t="s">
        <v>48</v>
      </c>
      <c r="I33" s="80"/>
      <c r="J33" s="54" t="s">
        <v>48</v>
      </c>
      <c r="K33" s="54" t="s">
        <v>48</v>
      </c>
      <c r="L33" s="54" t="s">
        <v>48</v>
      </c>
      <c r="M33" s="54" t="s">
        <v>48</v>
      </c>
      <c r="N33" s="80"/>
      <c r="O33" s="80"/>
      <c r="P33" s="80"/>
      <c r="Q33" s="55" t="s">
        <v>48</v>
      </c>
      <c r="R33" s="56">
        <v>11500000</v>
      </c>
      <c r="S33" s="57">
        <v>0</v>
      </c>
      <c r="T33" s="58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f>SUM(S33:AC33)</f>
        <v>0</v>
      </c>
      <c r="AE33" s="57">
        <f>SUM(R33,AD33)</f>
        <v>11500000</v>
      </c>
      <c r="AG33" s="12"/>
    </row>
    <row r="34" spans="2:33" ht="14.45" customHeight="1" x14ac:dyDescent="0.2">
      <c r="B34" s="78" t="s">
        <v>109</v>
      </c>
      <c r="C34" s="61"/>
      <c r="D34" s="62"/>
      <c r="E34" s="53" t="s">
        <v>48</v>
      </c>
      <c r="F34" s="54" t="s">
        <v>48</v>
      </c>
      <c r="G34" s="54" t="s">
        <v>48</v>
      </c>
      <c r="H34" s="54" t="s">
        <v>48</v>
      </c>
      <c r="I34" s="54"/>
      <c r="J34" s="54" t="s">
        <v>48</v>
      </c>
      <c r="K34" s="54" t="s">
        <v>48</v>
      </c>
      <c r="L34" s="54" t="s">
        <v>48</v>
      </c>
      <c r="M34" s="54" t="s">
        <v>48</v>
      </c>
      <c r="N34" s="54"/>
      <c r="O34" s="54"/>
      <c r="P34" s="54"/>
      <c r="Q34" s="55" t="s">
        <v>48</v>
      </c>
      <c r="R34" s="56">
        <v>12000000</v>
      </c>
      <c r="S34" s="57">
        <v>0</v>
      </c>
      <c r="T34" s="58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f>SUM(S34:AC34)</f>
        <v>0</v>
      </c>
      <c r="AE34" s="57">
        <f>SUM(R34,AD34)</f>
        <v>12000000</v>
      </c>
    </row>
    <row r="35" spans="2:33" ht="14.45" customHeight="1" x14ac:dyDescent="0.2">
      <c r="B35" s="78"/>
      <c r="C35" s="61"/>
      <c r="D35" s="62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6"/>
      <c r="S35" s="57"/>
      <c r="T35" s="58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2:33" ht="14.45" customHeight="1" x14ac:dyDescent="0.2">
      <c r="B36" s="64"/>
      <c r="C36" s="65"/>
      <c r="D36" s="66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70"/>
      <c r="S36" s="71"/>
      <c r="T36" s="72"/>
      <c r="U36" s="71"/>
      <c r="V36" s="71"/>
      <c r="W36" s="71"/>
      <c r="X36" s="71"/>
      <c r="Y36" s="71"/>
      <c r="Z36" s="71"/>
      <c r="AA36" s="71"/>
      <c r="AB36" s="71"/>
      <c r="AC36" s="71"/>
      <c r="AD36" s="73"/>
      <c r="AE36" s="81"/>
    </row>
    <row r="37" spans="2:33" ht="14.45" customHeight="1" x14ac:dyDescent="0.2">
      <c r="B37" s="40"/>
      <c r="C37" s="41"/>
      <c r="D37" s="82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  <c r="R37" s="46"/>
      <c r="S37" s="47"/>
      <c r="T37" s="48"/>
      <c r="U37" s="47"/>
      <c r="V37" s="47"/>
      <c r="W37" s="47"/>
      <c r="X37" s="47"/>
      <c r="Y37" s="47"/>
      <c r="Z37" s="47"/>
      <c r="AA37" s="47"/>
      <c r="AB37" s="47"/>
      <c r="AC37" s="47"/>
      <c r="AD37" s="49"/>
      <c r="AE37" s="47"/>
    </row>
    <row r="38" spans="2:33" ht="14.45" customHeight="1" x14ac:dyDescent="0.2">
      <c r="B38" s="63"/>
      <c r="C38" s="61"/>
      <c r="D38" s="62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6"/>
      <c r="S38" s="57"/>
      <c r="T38" s="58"/>
      <c r="U38" s="57"/>
      <c r="V38" s="57"/>
      <c r="W38" s="57"/>
      <c r="X38" s="57"/>
      <c r="Y38" s="57"/>
      <c r="Z38" s="57"/>
      <c r="AA38" s="57"/>
      <c r="AB38" s="57"/>
      <c r="AC38" s="57"/>
      <c r="AD38" s="59"/>
      <c r="AE38" s="57"/>
      <c r="AG38" s="12"/>
    </row>
    <row r="39" spans="2:33" ht="14.45" customHeight="1" x14ac:dyDescent="0.2">
      <c r="B39" s="63" t="s">
        <v>53</v>
      </c>
      <c r="C39" s="61"/>
      <c r="D39" s="62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56">
        <f t="shared" ref="R39:AE39" si="0">AVERAGE(R30:R36)</f>
        <v>11000200</v>
      </c>
      <c r="S39" s="57">
        <f t="shared" si="0"/>
        <v>0</v>
      </c>
      <c r="T39" s="57">
        <f t="shared" si="0"/>
        <v>0</v>
      </c>
      <c r="U39" s="57">
        <f t="shared" si="0"/>
        <v>0</v>
      </c>
      <c r="V39" s="57">
        <f t="shared" si="0"/>
        <v>0</v>
      </c>
      <c r="W39" s="57">
        <f t="shared" si="0"/>
        <v>0</v>
      </c>
      <c r="X39" s="57">
        <f t="shared" si="0"/>
        <v>0</v>
      </c>
      <c r="Y39" s="57">
        <f t="shared" si="0"/>
        <v>0</v>
      </c>
      <c r="Z39" s="57">
        <f t="shared" si="0"/>
        <v>0</v>
      </c>
      <c r="AA39" s="57">
        <f t="shared" si="0"/>
        <v>0</v>
      </c>
      <c r="AB39" s="57">
        <f t="shared" si="0"/>
        <v>0</v>
      </c>
      <c r="AC39" s="57">
        <f t="shared" si="0"/>
        <v>0</v>
      </c>
      <c r="AD39" s="57">
        <f t="shared" si="0"/>
        <v>0</v>
      </c>
      <c r="AE39" s="57">
        <f t="shared" si="0"/>
        <v>11000200</v>
      </c>
      <c r="AG39" s="12"/>
    </row>
    <row r="40" spans="2:33" ht="14.45" customHeight="1" x14ac:dyDescent="0.2">
      <c r="B40" s="63"/>
      <c r="C40" s="61"/>
      <c r="D40" s="79"/>
      <c r="E40" s="86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7"/>
      <c r="R40" s="56"/>
      <c r="S40" s="57"/>
      <c r="T40" s="58"/>
      <c r="U40" s="57"/>
      <c r="V40" s="57"/>
      <c r="W40" s="57"/>
      <c r="X40" s="57"/>
      <c r="Y40" s="57"/>
      <c r="Z40" s="57"/>
      <c r="AA40" s="57"/>
      <c r="AB40" s="57"/>
      <c r="AC40" s="57"/>
      <c r="AD40" s="59"/>
      <c r="AE40" s="57"/>
      <c r="AG40" s="12"/>
    </row>
    <row r="41" spans="2:33" ht="14.45" customHeight="1" x14ac:dyDescent="0.2">
      <c r="B41" s="63"/>
      <c r="C41" s="61"/>
      <c r="D41" s="79"/>
      <c r="E41" s="86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7"/>
      <c r="R41" s="56"/>
      <c r="S41" s="57"/>
      <c r="T41" s="58"/>
      <c r="U41" s="57"/>
      <c r="V41" s="57"/>
      <c r="W41" s="57"/>
      <c r="X41" s="57"/>
      <c r="Y41" s="57"/>
      <c r="Z41" s="57"/>
      <c r="AA41" s="57"/>
      <c r="AB41" s="57"/>
      <c r="AC41" s="57"/>
      <c r="AD41" s="59"/>
      <c r="AE41" s="57"/>
      <c r="AG41" s="12"/>
    </row>
    <row r="42" spans="2:33" ht="14.45" customHeight="1" x14ac:dyDescent="0.2">
      <c r="B42" s="63"/>
      <c r="C42" s="61"/>
      <c r="D42" s="62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56"/>
      <c r="S42" s="57"/>
      <c r="T42" s="58"/>
      <c r="U42" s="57"/>
      <c r="V42" s="57"/>
      <c r="W42" s="57"/>
      <c r="X42" s="57"/>
      <c r="Y42" s="57"/>
      <c r="Z42" s="57"/>
      <c r="AA42" s="57"/>
      <c r="AB42" s="57"/>
      <c r="AC42" s="57"/>
      <c r="AD42" s="59"/>
      <c r="AE42" s="57"/>
    </row>
    <row r="43" spans="2:33" ht="14.45" customHeight="1" thickBot="1" x14ac:dyDescent="0.25">
      <c r="B43" s="88"/>
      <c r="C43" s="89"/>
      <c r="D43" s="90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  <c r="R43" s="94"/>
      <c r="S43" s="95"/>
      <c r="T43" s="96"/>
      <c r="U43" s="95"/>
      <c r="V43" s="95"/>
      <c r="W43" s="95"/>
      <c r="X43" s="95"/>
      <c r="Y43" s="95"/>
      <c r="Z43" s="95"/>
      <c r="AA43" s="95"/>
      <c r="AB43" s="95"/>
      <c r="AC43" s="95"/>
      <c r="AD43" s="97"/>
      <c r="AE43" s="95"/>
    </row>
    <row r="44" spans="2:33" ht="14.45" customHeight="1" thickTop="1" x14ac:dyDescent="0.2">
      <c r="B44" s="98" t="s">
        <v>54</v>
      </c>
      <c r="C44" s="99" t="s">
        <v>110</v>
      </c>
      <c r="D44" s="100"/>
      <c r="E44" s="99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3"/>
    </row>
    <row r="45" spans="2:33" ht="14.45" customHeight="1" x14ac:dyDescent="0.2">
      <c r="B45" s="78" t="s">
        <v>55</v>
      </c>
      <c r="C45" s="104" t="s">
        <v>111</v>
      </c>
      <c r="D45" s="105"/>
      <c r="E45" s="104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</row>
    <row r="46" spans="2:33" ht="14.45" customHeight="1" x14ac:dyDescent="0.2">
      <c r="B46" s="78" t="s">
        <v>56</v>
      </c>
      <c r="C46" s="108" t="s">
        <v>112</v>
      </c>
      <c r="D46" s="105"/>
      <c r="E46" s="108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7"/>
    </row>
    <row r="47" spans="2:33" ht="14.45" customHeight="1" x14ac:dyDescent="0.2">
      <c r="B47" s="78" t="s">
        <v>113</v>
      </c>
      <c r="C47" s="108" t="s">
        <v>95</v>
      </c>
      <c r="D47" s="105"/>
      <c r="E47" s="108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</row>
    <row r="48" spans="2:33" ht="14.45" customHeight="1" x14ac:dyDescent="0.2">
      <c r="B48" s="78" t="s">
        <v>114</v>
      </c>
      <c r="C48" s="108" t="s">
        <v>96</v>
      </c>
      <c r="D48" s="61"/>
      <c r="E48" s="108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7"/>
      <c r="AG48" s="109"/>
    </row>
    <row r="49" spans="2:33" ht="14.45" hidden="1" customHeight="1" x14ac:dyDescent="0.2">
      <c r="B49" s="78" t="s">
        <v>57</v>
      </c>
      <c r="C49" s="61"/>
      <c r="D49" s="61"/>
      <c r="E49" s="108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G49" s="109"/>
    </row>
    <row r="50" spans="2:33" ht="14.45" hidden="1" customHeight="1" x14ac:dyDescent="0.2">
      <c r="B50" s="78" t="s">
        <v>58</v>
      </c>
      <c r="C50" s="61"/>
      <c r="D50" s="61"/>
      <c r="E50" s="108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7"/>
    </row>
    <row r="51" spans="2:33" ht="14.45" hidden="1" customHeight="1" x14ac:dyDescent="0.2">
      <c r="B51" s="78" t="s">
        <v>59</v>
      </c>
      <c r="C51" s="61"/>
      <c r="D51" s="61"/>
      <c r="E51" s="108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</row>
    <row r="52" spans="2:33" ht="14.45" hidden="1" customHeight="1" x14ac:dyDescent="0.2">
      <c r="B52" s="78" t="s">
        <v>60</v>
      </c>
      <c r="C52" s="61"/>
      <c r="D52" s="61"/>
      <c r="E52" s="10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7"/>
    </row>
    <row r="53" spans="2:33" ht="14.45" hidden="1" customHeight="1" x14ac:dyDescent="0.2">
      <c r="B53" s="78" t="s">
        <v>61</v>
      </c>
      <c r="C53" s="61"/>
      <c r="D53" s="61"/>
      <c r="E53" s="108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</row>
    <row r="54" spans="2:33" ht="14.45" hidden="1" customHeight="1" x14ac:dyDescent="0.2">
      <c r="B54" s="78" t="s">
        <v>62</v>
      </c>
      <c r="C54" s="61"/>
      <c r="D54" s="61"/>
      <c r="E54" s="108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7"/>
    </row>
    <row r="55" spans="2:33" ht="14.45" customHeight="1" x14ac:dyDescent="0.2">
      <c r="B55" s="78"/>
      <c r="C55" s="61"/>
      <c r="D55" s="6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7"/>
    </row>
    <row r="56" spans="2:33" ht="14.45" customHeight="1" thickBot="1" x14ac:dyDescent="0.25">
      <c r="B56" s="88"/>
      <c r="C56" s="89"/>
      <c r="D56" s="89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2"/>
    </row>
    <row r="57" spans="2:33" ht="13.5" thickTop="1" x14ac:dyDescent="0.2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</row>
    <row r="58" spans="2:33" x14ac:dyDescent="0.2">
      <c r="B58" s="113" t="s">
        <v>63</v>
      </c>
      <c r="C58" s="114"/>
      <c r="D58" s="114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 t="s">
        <v>64</v>
      </c>
      <c r="S58" s="114"/>
      <c r="T58" s="114"/>
      <c r="U58" s="114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</row>
    <row r="59" spans="2:33" x14ac:dyDescent="0.2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  <row r="60" spans="2:33" x14ac:dyDescent="0.2"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</row>
    <row r="61" spans="2:33" x14ac:dyDescent="0.2">
      <c r="B61" s="115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109"/>
      <c r="N61" s="109"/>
      <c r="O61" s="109"/>
      <c r="P61" s="109"/>
      <c r="Q61" s="109"/>
      <c r="R61" s="4"/>
      <c r="S61" s="4"/>
      <c r="T61" s="4"/>
      <c r="U61" s="4"/>
      <c r="V61" s="4"/>
      <c r="W61" s="109"/>
      <c r="X61" s="4"/>
      <c r="Y61" s="4"/>
      <c r="Z61" s="4"/>
      <c r="AA61" s="4"/>
      <c r="AB61" s="4"/>
      <c r="AC61" s="4"/>
      <c r="AD61" s="4"/>
      <c r="AE61" s="4"/>
    </row>
    <row r="62" spans="2:33" x14ac:dyDescent="0.2">
      <c r="B62" s="2" t="s">
        <v>66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109"/>
      <c r="N62" s="109"/>
      <c r="O62" s="109"/>
      <c r="P62" s="109"/>
      <c r="Q62" s="109"/>
      <c r="R62" s="4"/>
      <c r="S62" s="4"/>
      <c r="T62" s="4"/>
      <c r="U62" s="4"/>
      <c r="V62" s="4"/>
      <c r="W62" s="115"/>
      <c r="X62" s="4"/>
      <c r="Y62" s="4"/>
      <c r="Z62" s="4"/>
      <c r="AA62" s="4"/>
      <c r="AB62" s="4"/>
      <c r="AC62" s="4"/>
      <c r="AD62" s="4"/>
      <c r="AE62" s="4"/>
    </row>
    <row r="63" spans="2:33" x14ac:dyDescent="0.2">
      <c r="B63" s="7" t="s">
        <v>67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2:33" x14ac:dyDescent="0.2">
      <c r="B64" s="7" t="s">
        <v>68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2:31" x14ac:dyDescent="0.2">
      <c r="B65" s="7" t="s">
        <v>69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2:3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2:3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2:3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2:3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2:3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</sheetData>
  <mergeCells count="23">
    <mergeCell ref="B11:AE11"/>
    <mergeCell ref="E12:E22"/>
    <mergeCell ref="F12:F22"/>
    <mergeCell ref="G12:G22"/>
    <mergeCell ref="H12:H22"/>
    <mergeCell ref="I12:I22"/>
    <mergeCell ref="J12:J22"/>
    <mergeCell ref="K12:K22"/>
    <mergeCell ref="L12:L22"/>
    <mergeCell ref="M12:M22"/>
    <mergeCell ref="P12:P22"/>
    <mergeCell ref="Q12:Q22"/>
    <mergeCell ref="S12:S21"/>
    <mergeCell ref="T12:T21"/>
    <mergeCell ref="U12:U21"/>
    <mergeCell ref="V12:V21"/>
    <mergeCell ref="AC12:AC21"/>
    <mergeCell ref="W12:W21"/>
    <mergeCell ref="X12:X21"/>
    <mergeCell ref="Y12:Y21"/>
    <mergeCell ref="Z12:Z21"/>
    <mergeCell ref="AA12:AA21"/>
    <mergeCell ref="AB12:AB21"/>
  </mergeCells>
  <pageMargins left="0.5" right="0.5" top="0.5" bottom="0.5" header="0.5" footer="0.5"/>
  <pageSetup scale="7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72"/>
  <sheetViews>
    <sheetView showGridLines="0" zoomScale="85" workbookViewId="0">
      <selection activeCell="AE4" sqref="AE4"/>
    </sheetView>
  </sheetViews>
  <sheetFormatPr defaultColWidth="9.140625" defaultRowHeight="12.75" x14ac:dyDescent="0.2"/>
  <cols>
    <col min="1" max="1" width="3.7109375" style="1" customWidth="1"/>
    <col min="2" max="2" width="13.7109375" style="1" customWidth="1"/>
    <col min="3" max="4" width="12.7109375" style="1" customWidth="1"/>
    <col min="5" max="13" width="3.7109375" style="1" customWidth="1"/>
    <col min="14" max="16" width="3.7109375" style="1" hidden="1" customWidth="1"/>
    <col min="17" max="17" width="3.7109375" style="1" customWidth="1"/>
    <col min="18" max="18" width="14.7109375" style="1" customWidth="1"/>
    <col min="19" max="23" width="12.7109375" style="1" customWidth="1"/>
    <col min="24" max="29" width="12.7109375" style="1" hidden="1" customWidth="1"/>
    <col min="30" max="30" width="12.7109375" style="1" customWidth="1"/>
    <col min="31" max="31" width="14.7109375" style="1" customWidth="1"/>
    <col min="32" max="32" width="10.85546875" style="1" customWidth="1"/>
    <col min="33" max="33" width="11" style="1" customWidth="1"/>
    <col min="34" max="16384" width="9.140625" style="1"/>
  </cols>
  <sheetData>
    <row r="2" spans="2:31" ht="12.75" customHeight="1" x14ac:dyDescent="0.2">
      <c r="V2" s="6"/>
      <c r="W2" s="6"/>
      <c r="X2" s="6"/>
      <c r="Y2" s="6"/>
      <c r="Z2" s="6"/>
      <c r="AA2" s="6"/>
      <c r="AB2" s="6"/>
      <c r="AC2" s="6"/>
      <c r="AD2" s="13" t="s">
        <v>70</v>
      </c>
      <c r="AE2" s="14">
        <f>AE24</f>
        <v>10320000</v>
      </c>
    </row>
    <row r="3" spans="2:31" ht="12.7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6"/>
      <c r="Y3" s="6"/>
      <c r="Z3" s="6"/>
      <c r="AA3" s="6"/>
      <c r="AB3" s="6"/>
      <c r="AC3" s="6"/>
      <c r="AD3" s="13" t="s">
        <v>71</v>
      </c>
      <c r="AE3" s="14">
        <f>AE25</f>
        <v>9500000</v>
      </c>
    </row>
    <row r="4" spans="2:31" ht="12.75" customHeight="1" x14ac:dyDescent="0.25">
      <c r="B4" s="17" t="s">
        <v>0</v>
      </c>
      <c r="C4" s="18" t="s">
        <v>72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/>
      <c r="S4" s="5"/>
      <c r="T4" s="4"/>
      <c r="U4" s="4"/>
      <c r="V4" s="6"/>
      <c r="W4" s="6"/>
      <c r="X4" s="6"/>
      <c r="Y4" s="6"/>
      <c r="Z4" s="6"/>
      <c r="AA4" s="6"/>
      <c r="AB4" s="6"/>
      <c r="AC4" s="6"/>
      <c r="AD4" s="13" t="s">
        <v>73</v>
      </c>
      <c r="AE4" s="14">
        <v>10000000</v>
      </c>
    </row>
    <row r="5" spans="2:31" ht="12.75" customHeight="1" x14ac:dyDescent="0.25">
      <c r="B5" s="19" t="s">
        <v>2</v>
      </c>
      <c r="C5" s="18" t="s">
        <v>74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S5" s="5"/>
      <c r="T5" s="4"/>
      <c r="U5" s="4"/>
      <c r="V5" s="9"/>
      <c r="W5" s="9"/>
      <c r="X5" s="9"/>
      <c r="Y5" s="9"/>
      <c r="Z5" s="9"/>
      <c r="AA5" s="9"/>
      <c r="AB5" s="9"/>
      <c r="AC5" s="9"/>
      <c r="AD5" s="20" t="s">
        <v>4</v>
      </c>
      <c r="AE5" s="14" t="s">
        <v>75</v>
      </c>
    </row>
    <row r="6" spans="2:31" ht="12.75" customHeight="1" x14ac:dyDescent="0.25">
      <c r="B6" s="19" t="s">
        <v>6</v>
      </c>
      <c r="C6" s="117" t="s">
        <v>76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/>
      <c r="S6" s="5"/>
      <c r="T6" s="4"/>
      <c r="U6" s="4"/>
      <c r="V6" s="9"/>
      <c r="W6" s="9"/>
      <c r="X6" s="9"/>
      <c r="Y6" s="9"/>
      <c r="Z6" s="9"/>
      <c r="AA6" s="9"/>
      <c r="AB6" s="9"/>
      <c r="AC6" s="9"/>
      <c r="AD6" s="13" t="s">
        <v>77</v>
      </c>
      <c r="AE6" s="22">
        <v>126</v>
      </c>
    </row>
    <row r="7" spans="2:31" ht="12.75" customHeight="1" x14ac:dyDescent="0.2">
      <c r="B7" s="19" t="s">
        <v>78</v>
      </c>
      <c r="C7" s="21" t="s">
        <v>115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  <c r="S7" s="6"/>
      <c r="T7" s="4"/>
      <c r="U7" s="4"/>
      <c r="V7" s="6"/>
      <c r="W7" s="6"/>
      <c r="X7" s="6"/>
      <c r="Y7" s="6"/>
      <c r="Z7" s="6"/>
      <c r="AA7" s="6"/>
      <c r="AB7" s="6"/>
      <c r="AC7" s="6"/>
      <c r="AD7" s="13" t="s">
        <v>80</v>
      </c>
      <c r="AE7" s="22" t="s">
        <v>81</v>
      </c>
    </row>
    <row r="8" spans="2:31" ht="12.75" customHeight="1" x14ac:dyDescent="0.2">
      <c r="B8" s="19" t="s">
        <v>8</v>
      </c>
      <c r="C8" s="18" t="s">
        <v>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/>
      <c r="S8" s="4"/>
      <c r="T8" s="4"/>
      <c r="U8" s="4"/>
      <c r="V8" s="9"/>
      <c r="W8" s="9"/>
      <c r="X8" s="9"/>
      <c r="Y8" s="9"/>
      <c r="Z8" s="9"/>
      <c r="AA8" s="9"/>
      <c r="AB8" s="9"/>
      <c r="AC8" s="9"/>
      <c r="AD8" s="20" t="s">
        <v>10</v>
      </c>
      <c r="AE8" s="23">
        <v>39225</v>
      </c>
    </row>
    <row r="9" spans="2:31" ht="12.75" customHeight="1" x14ac:dyDescent="0.2">
      <c r="B9" s="19" t="s">
        <v>83</v>
      </c>
      <c r="C9" s="18">
        <v>3709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9"/>
      <c r="W9" s="9"/>
      <c r="X9" s="9"/>
      <c r="Y9" s="9"/>
      <c r="Z9" s="9"/>
      <c r="AA9" s="9"/>
      <c r="AB9" s="9"/>
      <c r="AC9" s="9"/>
      <c r="AD9" s="20" t="s">
        <v>13</v>
      </c>
      <c r="AE9" s="23">
        <v>39225</v>
      </c>
    </row>
    <row r="10" spans="2:31" ht="12.75" customHeight="1" x14ac:dyDescent="0.2">
      <c r="B10" s="19" t="s">
        <v>11</v>
      </c>
      <c r="C10" s="18" t="s">
        <v>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9"/>
      <c r="W10" s="9"/>
      <c r="X10" s="9"/>
      <c r="Y10" s="9"/>
      <c r="Z10" s="9"/>
      <c r="AA10" s="9"/>
      <c r="AB10" s="9"/>
      <c r="AC10" s="9"/>
      <c r="AD10" s="20" t="s">
        <v>85</v>
      </c>
      <c r="AE10" s="24" t="s">
        <v>86</v>
      </c>
    </row>
    <row r="11" spans="2:31" ht="20.100000000000001" customHeight="1" thickBot="1" x14ac:dyDescent="0.3">
      <c r="B11" s="220" t="s">
        <v>14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</row>
    <row r="12" spans="2:31" ht="13.5" thickTop="1" x14ac:dyDescent="0.2">
      <c r="B12" s="10"/>
      <c r="C12" s="11"/>
      <c r="D12" s="25"/>
      <c r="E12" s="228" t="s">
        <v>15</v>
      </c>
      <c r="F12" s="228" t="s">
        <v>16</v>
      </c>
      <c r="G12" s="228" t="s">
        <v>17</v>
      </c>
      <c r="H12" s="231" t="s">
        <v>18</v>
      </c>
      <c r="I12" s="231" t="s">
        <v>87</v>
      </c>
      <c r="J12" s="228" t="s">
        <v>88</v>
      </c>
      <c r="K12" s="228" t="s">
        <v>89</v>
      </c>
      <c r="L12" s="228" t="s">
        <v>24</v>
      </c>
      <c r="M12" s="231" t="s">
        <v>90</v>
      </c>
      <c r="N12" s="151"/>
      <c r="O12" s="151"/>
      <c r="P12" s="228"/>
      <c r="Q12" s="228" t="s">
        <v>91</v>
      </c>
      <c r="R12" s="26"/>
      <c r="S12" s="232" t="s">
        <v>92</v>
      </c>
      <c r="T12" s="232" t="s">
        <v>93</v>
      </c>
      <c r="U12" s="227" t="s">
        <v>94</v>
      </c>
      <c r="V12" s="227" t="s">
        <v>95</v>
      </c>
      <c r="W12" s="227" t="s">
        <v>96</v>
      </c>
      <c r="X12" s="227"/>
      <c r="Y12" s="227"/>
      <c r="Z12" s="227"/>
      <c r="AA12" s="227"/>
      <c r="AB12" s="227"/>
      <c r="AC12" s="227"/>
      <c r="AD12" s="26"/>
      <c r="AE12" s="27"/>
    </row>
    <row r="13" spans="2:31" x14ac:dyDescent="0.2">
      <c r="B13" s="28"/>
      <c r="C13" s="29"/>
      <c r="D13" s="30"/>
      <c r="E13" s="229"/>
      <c r="F13" s="229"/>
      <c r="G13" s="229"/>
      <c r="H13" s="229"/>
      <c r="I13" s="229"/>
      <c r="J13" s="229"/>
      <c r="K13" s="229"/>
      <c r="L13" s="229"/>
      <c r="M13" s="229"/>
      <c r="N13" s="149"/>
      <c r="O13" s="149"/>
      <c r="P13" s="229"/>
      <c r="Q13" s="229"/>
      <c r="R13" s="31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31"/>
      <c r="AE13" s="32"/>
    </row>
    <row r="14" spans="2:31" x14ac:dyDescent="0.2">
      <c r="B14" s="28"/>
      <c r="C14" s="29"/>
      <c r="D14" s="30"/>
      <c r="E14" s="229"/>
      <c r="F14" s="229"/>
      <c r="G14" s="229"/>
      <c r="H14" s="229"/>
      <c r="I14" s="229"/>
      <c r="J14" s="229"/>
      <c r="K14" s="229"/>
      <c r="L14" s="229"/>
      <c r="M14" s="229"/>
      <c r="N14" s="149"/>
      <c r="O14" s="149"/>
      <c r="P14" s="229"/>
      <c r="Q14" s="229"/>
      <c r="R14" s="31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31"/>
      <c r="AE14" s="32"/>
    </row>
    <row r="15" spans="2:31" x14ac:dyDescent="0.2">
      <c r="B15" s="28"/>
      <c r="C15" s="29"/>
      <c r="D15" s="30"/>
      <c r="E15" s="229"/>
      <c r="F15" s="229"/>
      <c r="G15" s="229"/>
      <c r="H15" s="229"/>
      <c r="I15" s="229"/>
      <c r="J15" s="229"/>
      <c r="K15" s="229"/>
      <c r="L15" s="229"/>
      <c r="M15" s="229"/>
      <c r="N15" s="149"/>
      <c r="O15" s="149"/>
      <c r="P15" s="229"/>
      <c r="Q15" s="229"/>
      <c r="R15" s="31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31"/>
      <c r="AE15" s="32"/>
    </row>
    <row r="16" spans="2:31" x14ac:dyDescent="0.2">
      <c r="B16" s="28"/>
      <c r="C16" s="29"/>
      <c r="D16" s="30"/>
      <c r="E16" s="229"/>
      <c r="F16" s="229"/>
      <c r="G16" s="229"/>
      <c r="H16" s="229"/>
      <c r="I16" s="229"/>
      <c r="J16" s="229"/>
      <c r="K16" s="229"/>
      <c r="L16" s="229"/>
      <c r="M16" s="229"/>
      <c r="N16" s="149"/>
      <c r="O16" s="149"/>
      <c r="P16" s="229"/>
      <c r="Q16" s="229"/>
      <c r="R16" s="31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31"/>
      <c r="AE16" s="32"/>
    </row>
    <row r="17" spans="2:33" x14ac:dyDescent="0.2">
      <c r="B17" s="28"/>
      <c r="C17" s="29"/>
      <c r="D17" s="30"/>
      <c r="E17" s="229"/>
      <c r="F17" s="229"/>
      <c r="G17" s="229"/>
      <c r="H17" s="229"/>
      <c r="I17" s="229"/>
      <c r="J17" s="229"/>
      <c r="K17" s="229"/>
      <c r="L17" s="229"/>
      <c r="M17" s="229"/>
      <c r="N17" s="149"/>
      <c r="O17" s="149"/>
      <c r="P17" s="229"/>
      <c r="Q17" s="229"/>
      <c r="R17" s="31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31"/>
      <c r="AE17" s="32"/>
    </row>
    <row r="18" spans="2:33" x14ac:dyDescent="0.2">
      <c r="B18" s="28"/>
      <c r="C18" s="29"/>
      <c r="D18" s="30"/>
      <c r="E18" s="229"/>
      <c r="F18" s="229"/>
      <c r="G18" s="229"/>
      <c r="H18" s="229"/>
      <c r="I18" s="229"/>
      <c r="J18" s="229"/>
      <c r="K18" s="229"/>
      <c r="L18" s="229"/>
      <c r="M18" s="229"/>
      <c r="N18" s="149"/>
      <c r="O18" s="149"/>
      <c r="P18" s="229"/>
      <c r="Q18" s="229"/>
      <c r="R18" s="31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31"/>
      <c r="AE18" s="32"/>
    </row>
    <row r="19" spans="2:33" x14ac:dyDescent="0.2">
      <c r="B19" s="28"/>
      <c r="C19" s="29"/>
      <c r="D19" s="30"/>
      <c r="E19" s="229"/>
      <c r="F19" s="229"/>
      <c r="G19" s="229"/>
      <c r="H19" s="229"/>
      <c r="I19" s="229"/>
      <c r="J19" s="229"/>
      <c r="K19" s="229"/>
      <c r="L19" s="229"/>
      <c r="M19" s="229"/>
      <c r="N19" s="149"/>
      <c r="O19" s="149"/>
      <c r="P19" s="229"/>
      <c r="Q19" s="229"/>
      <c r="R19" s="31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31"/>
      <c r="AE19" s="32"/>
    </row>
    <row r="20" spans="2:33" x14ac:dyDescent="0.2">
      <c r="B20" s="28"/>
      <c r="C20" s="29"/>
      <c r="D20" s="30"/>
      <c r="E20" s="229"/>
      <c r="F20" s="229"/>
      <c r="G20" s="229"/>
      <c r="H20" s="229"/>
      <c r="I20" s="229"/>
      <c r="J20" s="229"/>
      <c r="K20" s="229"/>
      <c r="L20" s="229"/>
      <c r="M20" s="229"/>
      <c r="N20" s="149"/>
      <c r="O20" s="149"/>
      <c r="P20" s="229"/>
      <c r="Q20" s="229"/>
      <c r="R20" s="31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31"/>
      <c r="AE20" s="32"/>
    </row>
    <row r="21" spans="2:33" ht="13.5" customHeight="1" x14ac:dyDescent="0.2">
      <c r="B21" s="28"/>
      <c r="C21" s="29"/>
      <c r="D21" s="30"/>
      <c r="E21" s="229"/>
      <c r="F21" s="229"/>
      <c r="G21" s="229"/>
      <c r="H21" s="229"/>
      <c r="I21" s="229"/>
      <c r="J21" s="229"/>
      <c r="K21" s="229"/>
      <c r="L21" s="229"/>
      <c r="M21" s="229"/>
      <c r="N21" s="149"/>
      <c r="O21" s="149"/>
      <c r="P21" s="229"/>
      <c r="Q21" s="229"/>
      <c r="R21" s="31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33" t="s">
        <v>29</v>
      </c>
      <c r="AE21" s="32"/>
    </row>
    <row r="22" spans="2:33" ht="20.100000000000001" customHeight="1" thickBot="1" x14ac:dyDescent="0.25">
      <c r="B22" s="34" t="s">
        <v>30</v>
      </c>
      <c r="C22" s="35"/>
      <c r="D22" s="36"/>
      <c r="E22" s="230"/>
      <c r="F22" s="230"/>
      <c r="G22" s="230"/>
      <c r="H22" s="230"/>
      <c r="I22" s="230"/>
      <c r="J22" s="230"/>
      <c r="K22" s="230"/>
      <c r="L22" s="230"/>
      <c r="M22" s="230"/>
      <c r="N22" s="150"/>
      <c r="O22" s="150"/>
      <c r="P22" s="230"/>
      <c r="Q22" s="230"/>
      <c r="R22" s="37" t="s">
        <v>31</v>
      </c>
      <c r="S22" s="38" t="s">
        <v>97</v>
      </c>
      <c r="T22" s="38" t="s">
        <v>98</v>
      </c>
      <c r="U22" s="38" t="s">
        <v>99</v>
      </c>
      <c r="V22" s="38" t="s">
        <v>100</v>
      </c>
      <c r="W22" s="38" t="s">
        <v>101</v>
      </c>
      <c r="X22" s="38" t="s">
        <v>35</v>
      </c>
      <c r="Y22" s="38" t="s">
        <v>36</v>
      </c>
      <c r="Z22" s="38" t="s">
        <v>37</v>
      </c>
      <c r="AA22" s="38" t="s">
        <v>38</v>
      </c>
      <c r="AB22" s="38" t="s">
        <v>39</v>
      </c>
      <c r="AC22" s="38" t="s">
        <v>102</v>
      </c>
      <c r="AD22" s="38" t="s">
        <v>40</v>
      </c>
      <c r="AE22" s="39" t="s">
        <v>29</v>
      </c>
    </row>
    <row r="23" spans="2:33" ht="14.45" customHeight="1" thickTop="1" x14ac:dyDescent="0.2">
      <c r="B23" s="40"/>
      <c r="C23" s="41"/>
      <c r="D23" s="42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6"/>
      <c r="S23" s="47"/>
      <c r="T23" s="48"/>
      <c r="U23" s="47"/>
      <c r="V23" s="47"/>
      <c r="W23" s="47"/>
      <c r="X23" s="47"/>
      <c r="Y23" s="47"/>
      <c r="Z23" s="47"/>
      <c r="AA23" s="47"/>
      <c r="AB23" s="47"/>
      <c r="AC23" s="47"/>
      <c r="AD23" s="49"/>
      <c r="AE23" s="47"/>
    </row>
    <row r="24" spans="2:33" ht="14.45" customHeight="1" x14ac:dyDescent="0.2">
      <c r="B24" s="50" t="s">
        <v>103</v>
      </c>
      <c r="C24" s="51"/>
      <c r="D24" s="52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>
        <v>10320000</v>
      </c>
      <c r="S24" s="57"/>
      <c r="T24" s="58"/>
      <c r="U24" s="57"/>
      <c r="V24" s="57"/>
      <c r="W24" s="57"/>
      <c r="X24" s="57"/>
      <c r="Y24" s="57"/>
      <c r="Z24" s="57"/>
      <c r="AA24" s="57"/>
      <c r="AB24" s="57"/>
      <c r="AC24" s="57"/>
      <c r="AD24" s="59">
        <f>SUM(S24:AC24)</f>
        <v>0</v>
      </c>
      <c r="AE24" s="57">
        <f>SUM(R24,AD24)</f>
        <v>10320000</v>
      </c>
      <c r="AG24" s="12"/>
    </row>
    <row r="25" spans="2:33" ht="14.45" customHeight="1" x14ac:dyDescent="0.2">
      <c r="B25" s="60" t="s">
        <v>104</v>
      </c>
      <c r="C25" s="61"/>
      <c r="D25" s="62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>
        <v>9500000</v>
      </c>
      <c r="S25" s="57"/>
      <c r="T25" s="58"/>
      <c r="U25" s="57"/>
      <c r="V25" s="57"/>
      <c r="W25" s="57"/>
      <c r="X25" s="57"/>
      <c r="Y25" s="57"/>
      <c r="Z25" s="57"/>
      <c r="AA25" s="57"/>
      <c r="AB25" s="57"/>
      <c r="AC25" s="57"/>
      <c r="AD25" s="59">
        <f>SUM(S25:AC25)</f>
        <v>0</v>
      </c>
      <c r="AE25" s="57">
        <f>SUM(R25,AD25)</f>
        <v>9500000</v>
      </c>
      <c r="AG25" s="12"/>
    </row>
    <row r="26" spans="2:33" ht="14.45" customHeight="1" x14ac:dyDescent="0.2">
      <c r="B26" s="63"/>
      <c r="C26" s="61"/>
      <c r="D26" s="6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56"/>
      <c r="S26" s="57"/>
      <c r="T26" s="58"/>
      <c r="U26" s="57"/>
      <c r="V26" s="57"/>
      <c r="W26" s="57"/>
      <c r="X26" s="57"/>
      <c r="Y26" s="57"/>
      <c r="Z26" s="57"/>
      <c r="AA26" s="57"/>
      <c r="AB26" s="57"/>
      <c r="AC26" s="57"/>
      <c r="AD26" s="59"/>
      <c r="AE26" s="57"/>
      <c r="AG26" s="12"/>
    </row>
    <row r="27" spans="2:33" ht="14.45" customHeight="1" x14ac:dyDescent="0.2">
      <c r="B27" s="63"/>
      <c r="C27" s="61"/>
      <c r="D27" s="6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56"/>
      <c r="S27" s="57"/>
      <c r="T27" s="58"/>
      <c r="U27" s="57"/>
      <c r="V27" s="57"/>
      <c r="W27" s="57"/>
      <c r="X27" s="57"/>
      <c r="Y27" s="57"/>
      <c r="Z27" s="57"/>
      <c r="AA27" s="57"/>
      <c r="AB27" s="57"/>
      <c r="AC27" s="57"/>
      <c r="AD27" s="59"/>
      <c r="AE27" s="57"/>
      <c r="AG27" s="12"/>
    </row>
    <row r="28" spans="2:33" ht="14.45" customHeight="1" x14ac:dyDescent="0.2">
      <c r="B28" s="63"/>
      <c r="C28" s="61"/>
      <c r="D28" s="6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6"/>
      <c r="S28" s="57"/>
      <c r="T28" s="58"/>
      <c r="U28" s="57"/>
      <c r="V28" s="57"/>
      <c r="W28" s="57"/>
      <c r="X28" s="57"/>
      <c r="Y28" s="57"/>
      <c r="Z28" s="57"/>
      <c r="AA28" s="57"/>
      <c r="AB28" s="57"/>
      <c r="AC28" s="57"/>
      <c r="AD28" s="59"/>
      <c r="AE28" s="57"/>
    </row>
    <row r="29" spans="2:33" ht="14.45" customHeight="1" x14ac:dyDescent="0.2">
      <c r="B29" s="64"/>
      <c r="C29" s="65"/>
      <c r="D29" s="66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70"/>
      <c r="S29" s="71"/>
      <c r="T29" s="72"/>
      <c r="U29" s="71"/>
      <c r="V29" s="71"/>
      <c r="W29" s="71"/>
      <c r="X29" s="71"/>
      <c r="Y29" s="71"/>
      <c r="Z29" s="71"/>
      <c r="AA29" s="71"/>
      <c r="AB29" s="71"/>
      <c r="AC29" s="71"/>
      <c r="AD29" s="73"/>
      <c r="AE29" s="71"/>
    </row>
    <row r="30" spans="2:33" ht="14.45" customHeight="1" x14ac:dyDescent="0.2">
      <c r="B30" s="40" t="s">
        <v>105</v>
      </c>
      <c r="C30" s="41"/>
      <c r="D30" s="74"/>
      <c r="E30" s="43" t="s">
        <v>48</v>
      </c>
      <c r="F30" s="75" t="s">
        <v>48</v>
      </c>
      <c r="G30" s="75" t="s">
        <v>48</v>
      </c>
      <c r="H30" s="75" t="s">
        <v>48</v>
      </c>
      <c r="I30" s="75"/>
      <c r="J30" s="75" t="s">
        <v>48</v>
      </c>
      <c r="K30" s="75" t="s">
        <v>48</v>
      </c>
      <c r="L30" s="75" t="s">
        <v>48</v>
      </c>
      <c r="M30" s="75" t="s">
        <v>48</v>
      </c>
      <c r="N30" s="75"/>
      <c r="O30" s="75"/>
      <c r="P30" s="75"/>
      <c r="Q30" s="76" t="s">
        <v>48</v>
      </c>
      <c r="R30" s="46">
        <v>10001000</v>
      </c>
      <c r="S30" s="47">
        <v>0</v>
      </c>
      <c r="T30" s="48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f>SUM(S30:AC30)</f>
        <v>0</v>
      </c>
      <c r="AE30" s="47">
        <f>SUM(R30,AD30)</f>
        <v>10001000</v>
      </c>
    </row>
    <row r="31" spans="2:33" ht="14.45" customHeight="1" x14ac:dyDescent="0.2">
      <c r="B31" s="63" t="s">
        <v>106</v>
      </c>
      <c r="C31" s="61"/>
      <c r="D31" s="52"/>
      <c r="E31" s="53" t="s">
        <v>48</v>
      </c>
      <c r="F31" s="54" t="s">
        <v>48</v>
      </c>
      <c r="G31" s="54" t="s">
        <v>48</v>
      </c>
      <c r="H31" s="54" t="s">
        <v>48</v>
      </c>
      <c r="I31" s="54"/>
      <c r="J31" s="54" t="s">
        <v>48</v>
      </c>
      <c r="K31" s="54" t="s">
        <v>48</v>
      </c>
      <c r="L31" s="54" t="s">
        <v>48</v>
      </c>
      <c r="M31" s="54" t="s">
        <v>48</v>
      </c>
      <c r="N31" s="54"/>
      <c r="O31" s="54"/>
      <c r="P31" s="54"/>
      <c r="Q31" s="55" t="s">
        <v>48</v>
      </c>
      <c r="R31" s="56">
        <v>10500000</v>
      </c>
      <c r="S31" s="57">
        <v>0</v>
      </c>
      <c r="T31" s="58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f>SUM(S31:AC31)</f>
        <v>0</v>
      </c>
      <c r="AE31" s="57">
        <f>SUM(R31,AD31)</f>
        <v>10500000</v>
      </c>
      <c r="AG31" s="12"/>
    </row>
    <row r="32" spans="2:33" ht="14.45" customHeight="1" x14ac:dyDescent="0.2">
      <c r="B32" s="63" t="s">
        <v>107</v>
      </c>
      <c r="C32" s="61"/>
      <c r="D32" s="77"/>
      <c r="E32" s="53" t="s">
        <v>48</v>
      </c>
      <c r="F32" s="54" t="s">
        <v>48</v>
      </c>
      <c r="G32" s="54" t="s">
        <v>48</v>
      </c>
      <c r="H32" s="54" t="s">
        <v>48</v>
      </c>
      <c r="I32" s="54"/>
      <c r="J32" s="54" t="s">
        <v>48</v>
      </c>
      <c r="K32" s="54" t="s">
        <v>48</v>
      </c>
      <c r="L32" s="54" t="s">
        <v>48</v>
      </c>
      <c r="M32" s="54" t="s">
        <v>48</v>
      </c>
      <c r="N32" s="54"/>
      <c r="O32" s="54"/>
      <c r="P32" s="54"/>
      <c r="Q32" s="55" t="s">
        <v>48</v>
      </c>
      <c r="R32" s="56">
        <v>11000000</v>
      </c>
      <c r="S32" s="57">
        <v>0</v>
      </c>
      <c r="T32" s="58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f>SUM(S32:AC32)</f>
        <v>0</v>
      </c>
      <c r="AE32" s="57">
        <f>SUM(R32,AD32)</f>
        <v>11000000</v>
      </c>
      <c r="AG32" s="12"/>
    </row>
    <row r="33" spans="2:33" ht="14.45" customHeight="1" x14ac:dyDescent="0.2">
      <c r="B33" s="78" t="s">
        <v>108</v>
      </c>
      <c r="C33" s="61"/>
      <c r="D33" s="79"/>
      <c r="E33" s="53" t="s">
        <v>48</v>
      </c>
      <c r="F33" s="54" t="s">
        <v>48</v>
      </c>
      <c r="G33" s="54" t="s">
        <v>48</v>
      </c>
      <c r="H33" s="54" t="s">
        <v>48</v>
      </c>
      <c r="I33" s="80"/>
      <c r="J33" s="54" t="s">
        <v>48</v>
      </c>
      <c r="K33" s="54" t="s">
        <v>48</v>
      </c>
      <c r="L33" s="54" t="s">
        <v>48</v>
      </c>
      <c r="M33" s="54" t="s">
        <v>48</v>
      </c>
      <c r="N33" s="80"/>
      <c r="O33" s="80"/>
      <c r="P33" s="80"/>
      <c r="Q33" s="55" t="s">
        <v>48</v>
      </c>
      <c r="R33" s="56">
        <v>11500000</v>
      </c>
      <c r="S33" s="57">
        <v>0</v>
      </c>
      <c r="T33" s="58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f>SUM(S33:AC33)</f>
        <v>0</v>
      </c>
      <c r="AE33" s="57">
        <f>SUM(R33,AD33)</f>
        <v>11500000</v>
      </c>
      <c r="AG33" s="12"/>
    </row>
    <row r="34" spans="2:33" ht="14.45" customHeight="1" x14ac:dyDescent="0.2">
      <c r="B34" s="78" t="s">
        <v>109</v>
      </c>
      <c r="C34" s="61"/>
      <c r="D34" s="62"/>
      <c r="E34" s="53" t="s">
        <v>48</v>
      </c>
      <c r="F34" s="54" t="s">
        <v>48</v>
      </c>
      <c r="G34" s="54" t="s">
        <v>48</v>
      </c>
      <c r="H34" s="54" t="s">
        <v>48</v>
      </c>
      <c r="I34" s="54"/>
      <c r="J34" s="54" t="s">
        <v>48</v>
      </c>
      <c r="K34" s="54" t="s">
        <v>48</v>
      </c>
      <c r="L34" s="54" t="s">
        <v>48</v>
      </c>
      <c r="M34" s="54" t="s">
        <v>48</v>
      </c>
      <c r="N34" s="54"/>
      <c r="O34" s="54"/>
      <c r="P34" s="54"/>
      <c r="Q34" s="55" t="s">
        <v>48</v>
      </c>
      <c r="R34" s="56">
        <v>12000000</v>
      </c>
      <c r="S34" s="57">
        <v>0</v>
      </c>
      <c r="T34" s="58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f>SUM(S34:AC34)</f>
        <v>0</v>
      </c>
      <c r="AE34" s="57">
        <f>SUM(R34,AD34)</f>
        <v>12000000</v>
      </c>
    </row>
    <row r="35" spans="2:33" ht="14.45" customHeight="1" x14ac:dyDescent="0.2">
      <c r="B35" s="78"/>
      <c r="C35" s="61"/>
      <c r="D35" s="62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6"/>
      <c r="S35" s="57"/>
      <c r="T35" s="58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2:33" ht="14.45" customHeight="1" x14ac:dyDescent="0.2">
      <c r="B36" s="64"/>
      <c r="C36" s="65"/>
      <c r="D36" s="66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70"/>
      <c r="S36" s="71"/>
      <c r="T36" s="72"/>
      <c r="U36" s="71"/>
      <c r="V36" s="71"/>
      <c r="W36" s="71"/>
      <c r="X36" s="71"/>
      <c r="Y36" s="71"/>
      <c r="Z36" s="71"/>
      <c r="AA36" s="71"/>
      <c r="AB36" s="71"/>
      <c r="AC36" s="71"/>
      <c r="AD36" s="73"/>
      <c r="AE36" s="81"/>
    </row>
    <row r="37" spans="2:33" ht="14.45" customHeight="1" x14ac:dyDescent="0.2">
      <c r="B37" s="40"/>
      <c r="C37" s="41"/>
      <c r="D37" s="82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  <c r="R37" s="46"/>
      <c r="S37" s="47"/>
      <c r="T37" s="48"/>
      <c r="U37" s="47"/>
      <c r="V37" s="47"/>
      <c r="W37" s="47"/>
      <c r="X37" s="47"/>
      <c r="Y37" s="47"/>
      <c r="Z37" s="47"/>
      <c r="AA37" s="47"/>
      <c r="AB37" s="47"/>
      <c r="AC37" s="47"/>
      <c r="AD37" s="49"/>
      <c r="AE37" s="47"/>
    </row>
    <row r="38" spans="2:33" ht="14.45" customHeight="1" x14ac:dyDescent="0.2">
      <c r="B38" s="63"/>
      <c r="C38" s="61"/>
      <c r="D38" s="62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6"/>
      <c r="S38" s="57"/>
      <c r="T38" s="58"/>
      <c r="U38" s="57"/>
      <c r="V38" s="57"/>
      <c r="W38" s="57"/>
      <c r="X38" s="57"/>
      <c r="Y38" s="57"/>
      <c r="Z38" s="57"/>
      <c r="AA38" s="57"/>
      <c r="AB38" s="57"/>
      <c r="AC38" s="57"/>
      <c r="AD38" s="59"/>
      <c r="AE38" s="57"/>
      <c r="AG38" s="12"/>
    </row>
    <row r="39" spans="2:33" ht="14.45" customHeight="1" x14ac:dyDescent="0.2">
      <c r="B39" s="63" t="s">
        <v>53</v>
      </c>
      <c r="C39" s="61"/>
      <c r="D39" s="62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56">
        <f t="shared" ref="R39:AE39" si="0">AVERAGE(R30:R36)</f>
        <v>11000200</v>
      </c>
      <c r="S39" s="57">
        <f t="shared" si="0"/>
        <v>0</v>
      </c>
      <c r="T39" s="57">
        <f t="shared" si="0"/>
        <v>0</v>
      </c>
      <c r="U39" s="57">
        <f t="shared" si="0"/>
        <v>0</v>
      </c>
      <c r="V39" s="57">
        <f t="shared" si="0"/>
        <v>0</v>
      </c>
      <c r="W39" s="57">
        <f t="shared" si="0"/>
        <v>0</v>
      </c>
      <c r="X39" s="57">
        <f t="shared" si="0"/>
        <v>0</v>
      </c>
      <c r="Y39" s="57">
        <f t="shared" si="0"/>
        <v>0</v>
      </c>
      <c r="Z39" s="57">
        <f t="shared" si="0"/>
        <v>0</v>
      </c>
      <c r="AA39" s="57">
        <f t="shared" si="0"/>
        <v>0</v>
      </c>
      <c r="AB39" s="57">
        <f t="shared" si="0"/>
        <v>0</v>
      </c>
      <c r="AC39" s="57">
        <f t="shared" si="0"/>
        <v>0</v>
      </c>
      <c r="AD39" s="57">
        <f t="shared" si="0"/>
        <v>0</v>
      </c>
      <c r="AE39" s="57">
        <f t="shared" si="0"/>
        <v>11000200</v>
      </c>
      <c r="AG39" s="12"/>
    </row>
    <row r="40" spans="2:33" ht="14.45" customHeight="1" x14ac:dyDescent="0.2">
      <c r="B40" s="63"/>
      <c r="C40" s="61"/>
      <c r="D40" s="79"/>
      <c r="E40" s="86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7"/>
      <c r="R40" s="56"/>
      <c r="S40" s="57"/>
      <c r="T40" s="58"/>
      <c r="U40" s="57"/>
      <c r="V40" s="57"/>
      <c r="W40" s="57"/>
      <c r="X40" s="57"/>
      <c r="Y40" s="57"/>
      <c r="Z40" s="57"/>
      <c r="AA40" s="57"/>
      <c r="AB40" s="57"/>
      <c r="AC40" s="57"/>
      <c r="AD40" s="59"/>
      <c r="AE40" s="57"/>
      <c r="AG40" s="12"/>
    </row>
    <row r="41" spans="2:33" ht="14.45" customHeight="1" x14ac:dyDescent="0.2">
      <c r="B41" s="63"/>
      <c r="C41" s="61"/>
      <c r="D41" s="79"/>
      <c r="E41" s="86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7"/>
      <c r="R41" s="56"/>
      <c r="S41" s="57"/>
      <c r="T41" s="58"/>
      <c r="U41" s="57"/>
      <c r="V41" s="57"/>
      <c r="W41" s="57"/>
      <c r="X41" s="57"/>
      <c r="Y41" s="57"/>
      <c r="Z41" s="57"/>
      <c r="AA41" s="57"/>
      <c r="AB41" s="57"/>
      <c r="AC41" s="57"/>
      <c r="AD41" s="59"/>
      <c r="AE41" s="57"/>
      <c r="AG41" s="12"/>
    </row>
    <row r="42" spans="2:33" ht="14.45" customHeight="1" x14ac:dyDescent="0.2">
      <c r="B42" s="63"/>
      <c r="C42" s="61"/>
      <c r="D42" s="62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56"/>
      <c r="S42" s="57"/>
      <c r="T42" s="58"/>
      <c r="U42" s="57"/>
      <c r="V42" s="57"/>
      <c r="W42" s="57"/>
      <c r="X42" s="57"/>
      <c r="Y42" s="57"/>
      <c r="Z42" s="57"/>
      <c r="AA42" s="57"/>
      <c r="AB42" s="57"/>
      <c r="AC42" s="57"/>
      <c r="AD42" s="59"/>
      <c r="AE42" s="57"/>
    </row>
    <row r="43" spans="2:33" ht="14.45" customHeight="1" thickBot="1" x14ac:dyDescent="0.25">
      <c r="B43" s="88"/>
      <c r="C43" s="89"/>
      <c r="D43" s="90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  <c r="R43" s="94"/>
      <c r="S43" s="95"/>
      <c r="T43" s="96"/>
      <c r="U43" s="95"/>
      <c r="V43" s="95"/>
      <c r="W43" s="95"/>
      <c r="X43" s="95"/>
      <c r="Y43" s="95"/>
      <c r="Z43" s="95"/>
      <c r="AA43" s="95"/>
      <c r="AB43" s="95"/>
      <c r="AC43" s="95"/>
      <c r="AD43" s="97"/>
      <c r="AE43" s="95"/>
    </row>
    <row r="44" spans="2:33" ht="14.45" customHeight="1" thickTop="1" x14ac:dyDescent="0.2">
      <c r="B44" s="98" t="s">
        <v>54</v>
      </c>
      <c r="C44" s="99" t="s">
        <v>110</v>
      </c>
      <c r="D44" s="100"/>
      <c r="E44" s="99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3"/>
    </row>
    <row r="45" spans="2:33" ht="14.45" customHeight="1" x14ac:dyDescent="0.2">
      <c r="B45" s="78" t="s">
        <v>55</v>
      </c>
      <c r="C45" s="104" t="s">
        <v>111</v>
      </c>
      <c r="D45" s="105"/>
      <c r="E45" s="104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</row>
    <row r="46" spans="2:33" ht="14.45" customHeight="1" x14ac:dyDescent="0.2">
      <c r="B46" s="78" t="s">
        <v>56</v>
      </c>
      <c r="C46" s="108" t="s">
        <v>112</v>
      </c>
      <c r="D46" s="105"/>
      <c r="E46" s="108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7"/>
    </row>
    <row r="47" spans="2:33" ht="14.45" customHeight="1" x14ac:dyDescent="0.2">
      <c r="B47" s="78" t="s">
        <v>113</v>
      </c>
      <c r="C47" s="108" t="s">
        <v>95</v>
      </c>
      <c r="D47" s="105"/>
      <c r="E47" s="108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</row>
    <row r="48" spans="2:33" ht="14.45" customHeight="1" x14ac:dyDescent="0.2">
      <c r="B48" s="78" t="s">
        <v>114</v>
      </c>
      <c r="C48" s="108" t="s">
        <v>96</v>
      </c>
      <c r="D48" s="61"/>
      <c r="E48" s="108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7"/>
      <c r="AG48" s="109"/>
    </row>
    <row r="49" spans="2:33" ht="14.45" hidden="1" customHeight="1" x14ac:dyDescent="0.2">
      <c r="B49" s="78" t="s">
        <v>57</v>
      </c>
      <c r="C49" s="61"/>
      <c r="D49" s="61"/>
      <c r="E49" s="108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G49" s="109"/>
    </row>
    <row r="50" spans="2:33" ht="14.45" hidden="1" customHeight="1" x14ac:dyDescent="0.2">
      <c r="B50" s="78" t="s">
        <v>58</v>
      </c>
      <c r="C50" s="61"/>
      <c r="D50" s="61"/>
      <c r="E50" s="108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7"/>
    </row>
    <row r="51" spans="2:33" ht="14.45" hidden="1" customHeight="1" x14ac:dyDescent="0.2">
      <c r="B51" s="78" t="s">
        <v>59</v>
      </c>
      <c r="C51" s="61"/>
      <c r="D51" s="61"/>
      <c r="E51" s="108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</row>
    <row r="52" spans="2:33" ht="14.45" hidden="1" customHeight="1" x14ac:dyDescent="0.2">
      <c r="B52" s="78" t="s">
        <v>60</v>
      </c>
      <c r="C52" s="61"/>
      <c r="D52" s="61"/>
      <c r="E52" s="10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7"/>
    </row>
    <row r="53" spans="2:33" ht="14.45" hidden="1" customHeight="1" x14ac:dyDescent="0.2">
      <c r="B53" s="78" t="s">
        <v>61</v>
      </c>
      <c r="C53" s="61"/>
      <c r="D53" s="61"/>
      <c r="E53" s="108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</row>
    <row r="54" spans="2:33" ht="14.45" hidden="1" customHeight="1" x14ac:dyDescent="0.2">
      <c r="B54" s="78" t="s">
        <v>62</v>
      </c>
      <c r="C54" s="61"/>
      <c r="D54" s="61"/>
      <c r="E54" s="108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7"/>
    </row>
    <row r="55" spans="2:33" ht="14.45" customHeight="1" x14ac:dyDescent="0.2">
      <c r="B55" s="78"/>
      <c r="C55" s="61"/>
      <c r="D55" s="6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7"/>
    </row>
    <row r="56" spans="2:33" ht="14.45" customHeight="1" thickBot="1" x14ac:dyDescent="0.25">
      <c r="B56" s="88"/>
      <c r="C56" s="89"/>
      <c r="D56" s="89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2"/>
    </row>
    <row r="57" spans="2:33" ht="13.5" thickTop="1" x14ac:dyDescent="0.2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</row>
    <row r="58" spans="2:33" x14ac:dyDescent="0.2">
      <c r="B58" s="113" t="s">
        <v>63</v>
      </c>
      <c r="C58" s="114"/>
      <c r="D58" s="114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 t="s">
        <v>64</v>
      </c>
      <c r="S58" s="114"/>
      <c r="T58" s="114"/>
      <c r="U58" s="114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</row>
    <row r="59" spans="2:33" x14ac:dyDescent="0.2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  <row r="60" spans="2:33" x14ac:dyDescent="0.2"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</row>
    <row r="61" spans="2:33" x14ac:dyDescent="0.2">
      <c r="B61" s="115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109"/>
      <c r="N61" s="109"/>
      <c r="O61" s="109"/>
      <c r="P61" s="109"/>
      <c r="Q61" s="109"/>
      <c r="R61" s="4"/>
      <c r="S61" s="4"/>
      <c r="T61" s="4"/>
      <c r="U61" s="4"/>
      <c r="V61" s="4"/>
      <c r="W61" s="109"/>
      <c r="X61" s="4"/>
      <c r="Y61" s="4"/>
      <c r="Z61" s="4"/>
      <c r="AA61" s="4"/>
      <c r="AB61" s="4"/>
      <c r="AC61" s="4"/>
      <c r="AD61" s="4"/>
      <c r="AE61" s="4"/>
    </row>
    <row r="62" spans="2:33" x14ac:dyDescent="0.2">
      <c r="B62" s="2" t="s">
        <v>66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109"/>
      <c r="N62" s="109"/>
      <c r="O62" s="109"/>
      <c r="P62" s="109"/>
      <c r="Q62" s="109"/>
      <c r="R62" s="4"/>
      <c r="S62" s="4"/>
      <c r="T62" s="4"/>
      <c r="U62" s="4"/>
      <c r="V62" s="4"/>
      <c r="W62" s="115"/>
      <c r="X62" s="4"/>
      <c r="Y62" s="4"/>
      <c r="Z62" s="4"/>
      <c r="AA62" s="4"/>
      <c r="AB62" s="4"/>
      <c r="AC62" s="4"/>
      <c r="AD62" s="4"/>
      <c r="AE62" s="4"/>
    </row>
    <row r="63" spans="2:33" x14ac:dyDescent="0.2">
      <c r="B63" s="7" t="s">
        <v>67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2:33" x14ac:dyDescent="0.2">
      <c r="B64" s="7" t="s">
        <v>68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2:31" x14ac:dyDescent="0.2">
      <c r="B65" s="7" t="s">
        <v>69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2:3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2:3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2:3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2:3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2:3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</sheetData>
  <mergeCells count="23">
    <mergeCell ref="B11:AE11"/>
    <mergeCell ref="E12:E22"/>
    <mergeCell ref="F12:F22"/>
    <mergeCell ref="G12:G22"/>
    <mergeCell ref="H12:H22"/>
    <mergeCell ref="I12:I22"/>
    <mergeCell ref="J12:J22"/>
    <mergeCell ref="K12:K22"/>
    <mergeCell ref="L12:L22"/>
    <mergeCell ref="M12:M22"/>
    <mergeCell ref="P12:P22"/>
    <mergeCell ref="Q12:Q22"/>
    <mergeCell ref="S12:S21"/>
    <mergeCell ref="T12:T21"/>
    <mergeCell ref="U12:U21"/>
    <mergeCell ref="V12:V21"/>
    <mergeCell ref="AC12:AC21"/>
    <mergeCell ref="W12:W21"/>
    <mergeCell ref="X12:X21"/>
    <mergeCell ref="Y12:Y21"/>
    <mergeCell ref="Z12:Z21"/>
    <mergeCell ref="AA12:AA21"/>
    <mergeCell ref="AB12:AB21"/>
  </mergeCells>
  <pageMargins left="0.5" right="0.5" top="0.5" bottom="0.5" header="0.5" footer="0.5"/>
  <pageSetup scale="7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BD28527F7D342B9D732E4FDC4A8FA" ma:contentTypeVersion="4" ma:contentTypeDescription="Create a new document." ma:contentTypeScope="" ma:versionID="a2a581910ef1f4a07ad2c4c3f9204df4">
  <xsd:schema xmlns:xsd="http://www.w3.org/2001/XMLSchema" xmlns:xs="http://www.w3.org/2001/XMLSchema" xmlns:p="http://schemas.microsoft.com/office/2006/metadata/properties" xmlns:ns3="78982b62-5c3d-49b7-9241-cc7ade610ad1" targetNamespace="http://schemas.microsoft.com/office/2006/metadata/properties" ma:root="true" ma:fieldsID="da994d09ba728a2a3f6dd66af1d7f325" ns3:_="">
    <xsd:import namespace="78982b62-5c3d-49b7-9241-cc7ade610a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82b62-5c3d-49b7-9241-cc7ade610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891DB1-D719-4906-97E1-93CBEDD225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70D81C-0145-4C27-A646-2D9DDDC7BE23}">
  <ds:schemaRefs>
    <ds:schemaRef ds:uri="78982b62-5c3d-49b7-9241-cc7ade610ad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92323E-D5C9-4790-B556-0D29C0F29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982b62-5c3d-49b7-9241-cc7ade610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TAB-1</vt:lpstr>
      <vt:lpstr>Bid Analysis</vt:lpstr>
      <vt:lpstr>TAB-2</vt:lpstr>
      <vt:lpstr>TAB-3</vt:lpstr>
      <vt:lpstr>'TAB-1'!Print_Area</vt:lpstr>
      <vt:lpstr>'TAB-2'!Print_Area</vt:lpstr>
      <vt:lpstr>'TAB-3'!Print_Area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Wahla</dc:creator>
  <cp:keywords/>
  <dc:description/>
  <cp:lastModifiedBy>Kaye CHERRINGTON</cp:lastModifiedBy>
  <cp:revision/>
  <cp:lastPrinted>2019-12-20T21:04:22Z</cp:lastPrinted>
  <dcterms:created xsi:type="dcterms:W3CDTF">2000-06-30T18:50:49Z</dcterms:created>
  <dcterms:modified xsi:type="dcterms:W3CDTF">2020-01-17T19:01:04Z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64d33d17-69eb-4db2-bd97-0f416b88bb80</vt:lpwstr>
  </property>
  <property fmtid="{D5CDD505-2E9C-101B-9397-08002B2CF9AE}" pid="3" name="ContentTypeId">
    <vt:lpwstr>0x010100E64BD28527F7D342B9D732E4FDC4A8FA</vt:lpwstr>
  </property>
</Properties>
</file>